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cuments\temp2\"/>
    </mc:Choice>
  </mc:AlternateContent>
  <bookViews>
    <workbookView xWindow="0" yWindow="0" windowWidth="18780" windowHeight="11460"/>
  </bookViews>
  <sheets>
    <sheet name="PRB"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4" i="1" l="1"/>
  <c r="E114" i="1"/>
  <c r="E110" i="1"/>
  <c r="J107" i="1"/>
  <c r="H107" i="1"/>
  <c r="G107" i="1"/>
  <c r="B107" i="1"/>
  <c r="J96" i="1"/>
  <c r="I96" i="1"/>
  <c r="H96" i="1"/>
  <c r="F96" i="1" s="1"/>
  <c r="G96" i="1"/>
  <c r="E96" i="1"/>
  <c r="J95" i="1"/>
  <c r="I95" i="1"/>
  <c r="H95" i="1"/>
  <c r="G95" i="1"/>
  <c r="F95" i="1" s="1"/>
  <c r="E95" i="1"/>
  <c r="J94" i="1"/>
  <c r="I94" i="1"/>
  <c r="H94" i="1"/>
  <c r="F94" i="1" s="1"/>
  <c r="G94" i="1"/>
  <c r="E94" i="1"/>
  <c r="J93" i="1"/>
  <c r="I93" i="1"/>
  <c r="H93" i="1"/>
  <c r="G93" i="1"/>
  <c r="F93" i="1" s="1"/>
  <c r="E93" i="1"/>
  <c r="J92" i="1"/>
  <c r="I92" i="1"/>
  <c r="H92" i="1"/>
  <c r="F92" i="1" s="1"/>
  <c r="G92" i="1"/>
  <c r="E92" i="1"/>
  <c r="J91" i="1"/>
  <c r="I91" i="1"/>
  <c r="H91" i="1"/>
  <c r="G91" i="1"/>
  <c r="F91" i="1" s="1"/>
  <c r="E91" i="1"/>
  <c r="J90" i="1"/>
  <c r="I90" i="1"/>
  <c r="H90" i="1"/>
  <c r="F90" i="1" s="1"/>
  <c r="G90" i="1"/>
  <c r="E90" i="1"/>
  <c r="J89" i="1"/>
  <c r="I89" i="1"/>
  <c r="H89" i="1"/>
  <c r="G89" i="1"/>
  <c r="F89" i="1" s="1"/>
  <c r="E89" i="1"/>
  <c r="J88" i="1"/>
  <c r="I88" i="1"/>
  <c r="H88" i="1"/>
  <c r="F88" i="1" s="1"/>
  <c r="G88" i="1"/>
  <c r="E88" i="1"/>
  <c r="J87" i="1"/>
  <c r="I87" i="1"/>
  <c r="I86" i="1" s="1"/>
  <c r="H87" i="1"/>
  <c r="G87" i="1"/>
  <c r="F87" i="1" s="1"/>
  <c r="E87" i="1"/>
  <c r="E86" i="1" s="1"/>
  <c r="M86" i="1"/>
  <c r="L86" i="1"/>
  <c r="K86" i="1"/>
  <c r="J86" i="1"/>
  <c r="J85" i="1"/>
  <c r="I85" i="1"/>
  <c r="H85" i="1"/>
  <c r="F85" i="1" s="1"/>
  <c r="G85" i="1"/>
  <c r="E85" i="1"/>
  <c r="J84" i="1"/>
  <c r="I84" i="1"/>
  <c r="H84" i="1"/>
  <c r="G84" i="1"/>
  <c r="F84" i="1"/>
  <c r="E84" i="1"/>
  <c r="J83" i="1"/>
  <c r="J77" i="1" s="1"/>
  <c r="I83" i="1"/>
  <c r="H83" i="1"/>
  <c r="F83" i="1" s="1"/>
  <c r="G83" i="1"/>
  <c r="E83" i="1"/>
  <c r="J82" i="1"/>
  <c r="I82" i="1"/>
  <c r="H82" i="1"/>
  <c r="G82" i="1"/>
  <c r="F82" i="1"/>
  <c r="E82" i="1"/>
  <c r="F81" i="1"/>
  <c r="J80" i="1"/>
  <c r="I80" i="1"/>
  <c r="F80" i="1" s="1"/>
  <c r="H80" i="1"/>
  <c r="G80" i="1"/>
  <c r="E80" i="1"/>
  <c r="J79" i="1"/>
  <c r="I79" i="1"/>
  <c r="H79" i="1"/>
  <c r="G79" i="1"/>
  <c r="F79" i="1" s="1"/>
  <c r="E79" i="1"/>
  <c r="E77" i="1" s="1"/>
  <c r="J78" i="1"/>
  <c r="I78" i="1"/>
  <c r="F78" i="1" s="1"/>
  <c r="F77" i="1" s="1"/>
  <c r="H78" i="1"/>
  <c r="G78" i="1"/>
  <c r="G77" i="1" s="1"/>
  <c r="E78" i="1"/>
  <c r="M77" i="1"/>
  <c r="L77" i="1"/>
  <c r="K77" i="1"/>
  <c r="H77" i="1"/>
  <c r="M76" i="1"/>
  <c r="L76" i="1"/>
  <c r="K76" i="1"/>
  <c r="J76" i="1"/>
  <c r="I76" i="1"/>
  <c r="H76" i="1"/>
  <c r="G76" i="1"/>
  <c r="F76" i="1" s="1"/>
  <c r="E76" i="1"/>
  <c r="M75" i="1"/>
  <c r="L75" i="1"/>
  <c r="K75" i="1"/>
  <c r="J75" i="1"/>
  <c r="I75" i="1"/>
  <c r="H75" i="1"/>
  <c r="G75" i="1"/>
  <c r="F75" i="1" s="1"/>
  <c r="E75" i="1"/>
  <c r="M74" i="1"/>
  <c r="L74" i="1"/>
  <c r="K74" i="1"/>
  <c r="J74" i="1"/>
  <c r="I74" i="1"/>
  <c r="F74" i="1" s="1"/>
  <c r="H74" i="1"/>
  <c r="G74" i="1"/>
  <c r="E74" i="1"/>
  <c r="M73" i="1"/>
  <c r="L73" i="1"/>
  <c r="K73" i="1"/>
  <c r="J73" i="1"/>
  <c r="I73" i="1"/>
  <c r="H73" i="1"/>
  <c r="F73" i="1" s="1"/>
  <c r="G73" i="1"/>
  <c r="E73" i="1"/>
  <c r="M72" i="1"/>
  <c r="L72" i="1"/>
  <c r="K72" i="1"/>
  <c r="J72" i="1"/>
  <c r="I72" i="1"/>
  <c r="H72" i="1"/>
  <c r="G72" i="1"/>
  <c r="F72" i="1" s="1"/>
  <c r="E72" i="1"/>
  <c r="M71" i="1"/>
  <c r="L71" i="1"/>
  <c r="K71" i="1"/>
  <c r="J71" i="1"/>
  <c r="I71" i="1"/>
  <c r="H71" i="1"/>
  <c r="G71" i="1"/>
  <c r="F71" i="1" s="1"/>
  <c r="E71" i="1"/>
  <c r="M70" i="1"/>
  <c r="L70" i="1"/>
  <c r="K70" i="1"/>
  <c r="J70" i="1"/>
  <c r="I70" i="1"/>
  <c r="H70" i="1"/>
  <c r="G70" i="1"/>
  <c r="F70" i="1" s="1"/>
  <c r="E70" i="1"/>
  <c r="M69" i="1"/>
  <c r="L69" i="1"/>
  <c r="K69" i="1"/>
  <c r="J69" i="1"/>
  <c r="J68" i="1" s="1"/>
  <c r="J66" i="1" s="1"/>
  <c r="I69" i="1"/>
  <c r="I68" i="1" s="1"/>
  <c r="H69" i="1"/>
  <c r="F69" i="1" s="1"/>
  <c r="G69" i="1"/>
  <c r="E69" i="1"/>
  <c r="M68" i="1"/>
  <c r="L68" i="1"/>
  <c r="L66" i="1" s="1"/>
  <c r="K68" i="1"/>
  <c r="G68" i="1"/>
  <c r="E68" i="1"/>
  <c r="E66" i="1" s="1"/>
  <c r="F67" i="1"/>
  <c r="M66" i="1"/>
  <c r="K66" i="1"/>
  <c r="J63" i="1"/>
  <c r="I63" i="1"/>
  <c r="H63" i="1"/>
  <c r="G63" i="1"/>
  <c r="F63" i="1"/>
  <c r="E63" i="1"/>
  <c r="J62" i="1"/>
  <c r="J56" i="1" s="1"/>
  <c r="I62" i="1"/>
  <c r="H62" i="1"/>
  <c r="F62" i="1" s="1"/>
  <c r="G62" i="1"/>
  <c r="E62" i="1"/>
  <c r="F61" i="1"/>
  <c r="J60" i="1"/>
  <c r="I60" i="1"/>
  <c r="H60" i="1"/>
  <c r="G60" i="1"/>
  <c r="F60" i="1" s="1"/>
  <c r="E60" i="1"/>
  <c r="J59" i="1"/>
  <c r="I59" i="1"/>
  <c r="H59" i="1"/>
  <c r="G59" i="1"/>
  <c r="F59" i="1" s="1"/>
  <c r="E59" i="1"/>
  <c r="J58" i="1"/>
  <c r="I58" i="1"/>
  <c r="H58" i="1"/>
  <c r="G58" i="1"/>
  <c r="F58" i="1" s="1"/>
  <c r="E58" i="1"/>
  <c r="E56" i="1" s="1"/>
  <c r="J57" i="1"/>
  <c r="I57" i="1"/>
  <c r="I56" i="1" s="1"/>
  <c r="H57" i="1"/>
  <c r="G57" i="1"/>
  <c r="G56" i="1" s="1"/>
  <c r="E57" i="1"/>
  <c r="M56" i="1"/>
  <c r="L56" i="1"/>
  <c r="K56" i="1"/>
  <c r="H56" i="1"/>
  <c r="J55" i="1"/>
  <c r="I55" i="1"/>
  <c r="H55" i="1"/>
  <c r="G55" i="1"/>
  <c r="F55" i="1" s="1"/>
  <c r="E55" i="1"/>
  <c r="J54" i="1"/>
  <c r="I54" i="1"/>
  <c r="H54" i="1"/>
  <c r="F54" i="1" s="1"/>
  <c r="G54" i="1"/>
  <c r="E54" i="1"/>
  <c r="J53" i="1"/>
  <c r="I53" i="1"/>
  <c r="H53" i="1"/>
  <c r="G53" i="1"/>
  <c r="F53" i="1" s="1"/>
  <c r="E53" i="1"/>
  <c r="J52" i="1"/>
  <c r="I52" i="1"/>
  <c r="H52" i="1"/>
  <c r="F52" i="1" s="1"/>
  <c r="G52" i="1"/>
  <c r="E52" i="1"/>
  <c r="J51" i="1"/>
  <c r="I51" i="1"/>
  <c r="H51" i="1"/>
  <c r="G51" i="1"/>
  <c r="F51" i="1" s="1"/>
  <c r="E51" i="1"/>
  <c r="J50" i="1"/>
  <c r="I50" i="1"/>
  <c r="H50" i="1"/>
  <c r="F50" i="1" s="1"/>
  <c r="G50" i="1"/>
  <c r="E50" i="1"/>
  <c r="J49" i="1"/>
  <c r="I49" i="1"/>
  <c r="H49" i="1"/>
  <c r="G49" i="1"/>
  <c r="F49" i="1" s="1"/>
  <c r="E49" i="1"/>
  <c r="J48" i="1"/>
  <c r="I48" i="1"/>
  <c r="H48" i="1"/>
  <c r="F48" i="1" s="1"/>
  <c r="G48" i="1"/>
  <c r="E48" i="1"/>
  <c r="J47" i="1"/>
  <c r="I47" i="1"/>
  <c r="H47" i="1"/>
  <c r="G47" i="1"/>
  <c r="F47" i="1" s="1"/>
  <c r="E47" i="1"/>
  <c r="J46" i="1"/>
  <c r="I46" i="1"/>
  <c r="H46" i="1"/>
  <c r="F46" i="1" s="1"/>
  <c r="G46" i="1"/>
  <c r="E46" i="1"/>
  <c r="J45" i="1"/>
  <c r="I45" i="1"/>
  <c r="H45" i="1"/>
  <c r="G45" i="1"/>
  <c r="F45" i="1" s="1"/>
  <c r="E45" i="1"/>
  <c r="J44" i="1"/>
  <c r="I44" i="1"/>
  <c r="H44" i="1"/>
  <c r="F44" i="1" s="1"/>
  <c r="G44" i="1"/>
  <c r="E44" i="1"/>
  <c r="J43" i="1"/>
  <c r="I43" i="1"/>
  <c r="H43" i="1"/>
  <c r="G43" i="1"/>
  <c r="F43" i="1" s="1"/>
  <c r="E43" i="1"/>
  <c r="J42" i="1"/>
  <c r="I42" i="1"/>
  <c r="H42" i="1"/>
  <c r="F42" i="1" s="1"/>
  <c r="G42" i="1"/>
  <c r="E42" i="1"/>
  <c r="J41" i="1"/>
  <c r="I41" i="1"/>
  <c r="H41" i="1"/>
  <c r="G41" i="1"/>
  <c r="F41" i="1" s="1"/>
  <c r="E41" i="1"/>
  <c r="J40" i="1"/>
  <c r="I40" i="1"/>
  <c r="H40" i="1"/>
  <c r="F40" i="1" s="1"/>
  <c r="F39" i="1" s="1"/>
  <c r="F38" i="1" s="1"/>
  <c r="G40" i="1"/>
  <c r="G39" i="1" s="1"/>
  <c r="G38" i="1" s="1"/>
  <c r="E40" i="1"/>
  <c r="J39" i="1"/>
  <c r="J38" i="1" s="1"/>
  <c r="I39" i="1"/>
  <c r="E39" i="1"/>
  <c r="M38" i="1"/>
  <c r="L38" i="1"/>
  <c r="K38" i="1"/>
  <c r="I38" i="1"/>
  <c r="E38" i="1"/>
  <c r="J37" i="1"/>
  <c r="I37" i="1"/>
  <c r="H37" i="1"/>
  <c r="G37" i="1"/>
  <c r="F37" i="1" s="1"/>
  <c r="E37" i="1"/>
  <c r="J36" i="1"/>
  <c r="I36" i="1"/>
  <c r="H36" i="1"/>
  <c r="G36" i="1"/>
  <c r="F36" i="1" s="1"/>
  <c r="E36" i="1"/>
  <c r="F35" i="1"/>
  <c r="F34" i="1"/>
  <c r="J33" i="1"/>
  <c r="I33" i="1"/>
  <c r="H33" i="1"/>
  <c r="G33" i="1"/>
  <c r="F33" i="1" s="1"/>
  <c r="E33" i="1"/>
  <c r="J32" i="1"/>
  <c r="I32" i="1"/>
  <c r="H32" i="1"/>
  <c r="F32" i="1" s="1"/>
  <c r="G32" i="1"/>
  <c r="E32" i="1"/>
  <c r="J31" i="1"/>
  <c r="I31" i="1"/>
  <c r="H31" i="1"/>
  <c r="G31" i="1"/>
  <c r="F31" i="1" s="1"/>
  <c r="E31" i="1"/>
  <c r="E25" i="1" s="1"/>
  <c r="J30" i="1"/>
  <c r="I30" i="1"/>
  <c r="H30" i="1"/>
  <c r="F30" i="1" s="1"/>
  <c r="G30" i="1"/>
  <c r="E30" i="1"/>
  <c r="J29" i="1"/>
  <c r="I29" i="1"/>
  <c r="H29" i="1"/>
  <c r="G29" i="1"/>
  <c r="F29" i="1" s="1"/>
  <c r="E29" i="1"/>
  <c r="J28" i="1"/>
  <c r="I28" i="1"/>
  <c r="H28" i="1"/>
  <c r="F28" i="1" s="1"/>
  <c r="G28" i="1"/>
  <c r="E28" i="1"/>
  <c r="J27" i="1"/>
  <c r="I27" i="1"/>
  <c r="H27" i="1"/>
  <c r="G27" i="1"/>
  <c r="F27" i="1" s="1"/>
  <c r="E27" i="1"/>
  <c r="J26" i="1"/>
  <c r="I26" i="1"/>
  <c r="I25" i="1" s="1"/>
  <c r="I22" i="1" s="1"/>
  <c r="I64" i="1" s="1"/>
  <c r="H26" i="1"/>
  <c r="F26" i="1" s="1"/>
  <c r="F25" i="1" s="1"/>
  <c r="G26" i="1"/>
  <c r="G25" i="1" s="1"/>
  <c r="E26" i="1"/>
  <c r="M25" i="1"/>
  <c r="L25" i="1"/>
  <c r="K25" i="1"/>
  <c r="J25" i="1"/>
  <c r="J22" i="1" s="1"/>
  <c r="H25" i="1"/>
  <c r="F24" i="1"/>
  <c r="J23" i="1"/>
  <c r="I23" i="1"/>
  <c r="H23" i="1"/>
  <c r="H22" i="1" s="1"/>
  <c r="G23" i="1"/>
  <c r="G22" i="1" s="1"/>
  <c r="G64" i="1" s="1"/>
  <c r="E23" i="1"/>
  <c r="E22" i="1" s="1"/>
  <c r="E64" i="1" s="1"/>
  <c r="M22" i="1"/>
  <c r="M64" i="1" s="1"/>
  <c r="M65" i="1" s="1"/>
  <c r="L22" i="1"/>
  <c r="L64" i="1" s="1"/>
  <c r="L65" i="1" s="1"/>
  <c r="K22" i="1"/>
  <c r="K64" i="1" s="1"/>
  <c r="K65" i="1" s="1"/>
  <c r="F15" i="1"/>
  <c r="E15" i="1"/>
  <c r="F13" i="1"/>
  <c r="E13" i="1"/>
  <c r="B13" i="1"/>
  <c r="I11" i="1"/>
  <c r="H11" i="1"/>
  <c r="F11" i="1"/>
  <c r="B11" i="1"/>
  <c r="B8" i="1"/>
  <c r="H64" i="1" l="1"/>
  <c r="I105" i="1"/>
  <c r="F68" i="1"/>
  <c r="I66" i="1"/>
  <c r="I65" i="1" s="1"/>
  <c r="F86" i="1"/>
  <c r="J64" i="1"/>
  <c r="G66" i="1"/>
  <c r="E105" i="1"/>
  <c r="E65" i="1"/>
  <c r="G65" i="1"/>
  <c r="G105" i="1"/>
  <c r="F23" i="1"/>
  <c r="F22" i="1" s="1"/>
  <c r="I77" i="1"/>
  <c r="H68" i="1"/>
  <c r="H66" i="1" s="1"/>
  <c r="G86" i="1"/>
  <c r="H86" i="1"/>
  <c r="H39" i="1"/>
  <c r="H38" i="1" s="1"/>
  <c r="F57" i="1"/>
  <c r="F56" i="1" s="1"/>
  <c r="J65" i="1" l="1"/>
  <c r="J105" i="1"/>
  <c r="F66" i="1"/>
  <c r="F64" i="1"/>
  <c r="H65" i="1"/>
  <c r="H105" i="1"/>
  <c r="F65" i="1" l="1"/>
  <c r="F105" i="1"/>
  <c r="B65" i="1" l="1"/>
  <c r="B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<sst xmlns="http://schemas.openxmlformats.org/spreadsheetml/2006/main" count="247" uniqueCount="175">
  <si>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</si>
  <si>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</si>
  <si>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</si>
  <si>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</si>
  <si>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</si>
  <si>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</si>
  <si>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</si>
  <si>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</si>
  <si>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2024 г.</t>
  </si>
  <si>
    <t>ОТЧЕТ               2024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</si>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</sst>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л_в_._-;\-* #,##0.00\ _л_в_._-;_-* &quot;-&quot;??\ _л_в_.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_B1_2024_07_PR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Бургас</v>
          </cell>
          <cell r="F9">
            <v>45504</v>
          </cell>
          <cell r="H9">
            <v>102007021</v>
          </cell>
        </row>
        <row r="12">
          <cell r="B12" t="str">
            <v>Министерство на околната среда и водите</v>
          </cell>
          <cell r="E12" t="str">
            <v>код по ЕБК:</v>
          </cell>
          <cell r="F12" t="str">
            <v>1900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20000</v>
          </cell>
          <cell r="G74">
            <v>23454</v>
          </cell>
          <cell r="H74">
            <v>0</v>
          </cell>
          <cell r="I74">
            <v>0</v>
          </cell>
          <cell r="J74">
            <v>0</v>
          </cell>
        </row>
        <row r="77">
          <cell r="G77">
            <v>23446</v>
          </cell>
          <cell r="H77">
            <v>0</v>
          </cell>
          <cell r="I77">
            <v>0</v>
          </cell>
        </row>
        <row r="78">
          <cell r="G78">
            <v>0</v>
          </cell>
          <cell r="H78">
            <v>0</v>
          </cell>
          <cell r="I78">
            <v>0</v>
          </cell>
        </row>
        <row r="90">
          <cell r="E90">
            <v>110000</v>
          </cell>
          <cell r="G90">
            <v>104324</v>
          </cell>
          <cell r="H90">
            <v>0</v>
          </cell>
          <cell r="I90">
            <v>7</v>
          </cell>
          <cell r="J90">
            <v>0</v>
          </cell>
        </row>
        <row r="94">
          <cell r="E94">
            <v>0</v>
          </cell>
          <cell r="G94">
            <v>0</v>
          </cell>
          <cell r="H94">
            <v>0</v>
          </cell>
          <cell r="I94">
            <v>0</v>
          </cell>
          <cell r="J94">
            <v>0</v>
          </cell>
        </row>
        <row r="106">
          <cell r="E106">
            <v>120000</v>
          </cell>
          <cell r="G106">
            <v>1805</v>
          </cell>
          <cell r="H106">
            <v>0</v>
          </cell>
          <cell r="I106">
            <v>0</v>
          </cell>
          <cell r="J106">
            <v>995</v>
          </cell>
        </row>
        <row r="110">
          <cell r="E110">
            <v>0</v>
          </cell>
          <cell r="G110">
            <v>200</v>
          </cell>
          <cell r="H110">
            <v>0</v>
          </cell>
          <cell r="I110">
            <v>14</v>
          </cell>
          <cell r="J110">
            <v>-46826</v>
          </cell>
        </row>
        <row r="119">
          <cell r="E119">
            <v>0</v>
          </cell>
          <cell r="G119">
            <v>0</v>
          </cell>
          <cell r="H119">
            <v>0</v>
          </cell>
          <cell r="I119">
            <v>0</v>
          </cell>
          <cell r="J119">
            <v>0</v>
          </cell>
        </row>
        <row r="123">
          <cell r="E123">
            <v>0</v>
          </cell>
          <cell r="G123">
            <v>0</v>
          </cell>
          <cell r="H123">
            <v>0</v>
          </cell>
          <cell r="I123">
            <v>0</v>
          </cell>
          <cell r="J123">
            <v>0</v>
          </cell>
        </row>
        <row r="135">
          <cell r="G135">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1255358</v>
          </cell>
          <cell r="G187">
            <v>643023</v>
          </cell>
          <cell r="H187">
            <v>0</v>
          </cell>
          <cell r="I187">
            <v>-925</v>
          </cell>
          <cell r="J187">
            <v>93285</v>
          </cell>
        </row>
        <row r="190">
          <cell r="E190">
            <v>83790</v>
          </cell>
          <cell r="G190">
            <v>51239</v>
          </cell>
          <cell r="H190">
            <v>0</v>
          </cell>
          <cell r="I190">
            <v>-245</v>
          </cell>
          <cell r="J190">
            <v>2716</v>
          </cell>
        </row>
        <row r="196">
          <cell r="E196">
            <v>388592</v>
          </cell>
          <cell r="G196">
            <v>0</v>
          </cell>
          <cell r="H196">
            <v>0</v>
          </cell>
          <cell r="I196">
            <v>0</v>
          </cell>
          <cell r="J196">
            <v>225215</v>
          </cell>
        </row>
        <row r="204">
          <cell r="E204">
            <v>0</v>
          </cell>
          <cell r="G204">
            <v>0</v>
          </cell>
          <cell r="H204">
            <v>0</v>
          </cell>
          <cell r="I204">
            <v>0</v>
          </cell>
          <cell r="J204">
            <v>0</v>
          </cell>
        </row>
        <row r="205">
          <cell r="E205">
            <v>639223</v>
          </cell>
          <cell r="G205">
            <v>416255</v>
          </cell>
          <cell r="H205">
            <v>0</v>
          </cell>
          <cell r="I205">
            <v>18633</v>
          </cell>
          <cell r="J205">
            <v>0</v>
          </cell>
        </row>
        <row r="223">
          <cell r="E223">
            <v>21907</v>
          </cell>
          <cell r="G223">
            <v>15649</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51700</v>
          </cell>
          <cell r="G279">
            <v>23020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1692812</v>
          </cell>
          <cell r="G394">
            <v>-587134</v>
          </cell>
          <cell r="H394">
            <v>0</v>
          </cell>
          <cell r="I394">
            <v>0</v>
          </cell>
          <cell r="J394">
            <v>0</v>
          </cell>
        </row>
        <row r="399">
          <cell r="E399">
            <v>497758</v>
          </cell>
          <cell r="G399">
            <v>497758</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1167987</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321216</v>
          </cell>
        </row>
        <row r="428">
          <cell r="G428">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482">
          <cell r="G482">
            <v>0</v>
          </cell>
          <cell r="H482">
            <v>0</v>
          </cell>
        </row>
        <row r="483">
          <cell r="G483">
            <v>0</v>
          </cell>
          <cell r="H483">
            <v>0</v>
          </cell>
        </row>
        <row r="494">
          <cell r="G494">
            <v>0</v>
          </cell>
          <cell r="H494">
            <v>0</v>
          </cell>
        </row>
        <row r="496">
          <cell r="G496">
            <v>0</v>
          </cell>
          <cell r="H496">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-41881</v>
          </cell>
          <cell r="H527">
            <v>0</v>
          </cell>
          <cell r="I527">
            <v>0</v>
          </cell>
          <cell r="J527">
            <v>45831</v>
          </cell>
        </row>
        <row r="534">
          <cell r="E534">
            <v>0</v>
          </cell>
          <cell r="G534">
            <v>0</v>
          </cell>
          <cell r="H534">
            <v>0</v>
          </cell>
          <cell r="I534">
            <v>0</v>
          </cell>
          <cell r="J534">
            <v>0</v>
          </cell>
        </row>
        <row r="539">
          <cell r="E539">
            <v>0</v>
          </cell>
          <cell r="G539">
            <v>0</v>
          </cell>
          <cell r="H539">
            <v>0</v>
          </cell>
          <cell r="I539">
            <v>0</v>
          </cell>
          <cell r="J539">
            <v>0</v>
          </cell>
        </row>
        <row r="547">
          <cell r="E547">
            <v>0</v>
          </cell>
          <cell r="G547">
            <v>80</v>
          </cell>
          <cell r="H547">
            <v>0</v>
          </cell>
          <cell r="I547">
            <v>37</v>
          </cell>
          <cell r="J547">
            <v>0</v>
          </cell>
        </row>
        <row r="570">
          <cell r="H570">
            <v>0</v>
          </cell>
          <cell r="I570">
            <v>0</v>
          </cell>
          <cell r="J570">
            <v>0</v>
          </cell>
        </row>
        <row r="571">
          <cell r="G571">
            <v>0</v>
          </cell>
          <cell r="H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0</v>
          </cell>
          <cell r="H576">
            <v>0</v>
          </cell>
          <cell r="I576">
            <v>0</v>
          </cell>
          <cell r="J576">
            <v>0</v>
          </cell>
        </row>
        <row r="577">
          <cell r="G577">
            <v>0</v>
          </cell>
          <cell r="H577">
            <v>0</v>
          </cell>
          <cell r="I577">
            <v>0</v>
          </cell>
          <cell r="J577">
            <v>0</v>
          </cell>
        </row>
        <row r="578">
          <cell r="H578">
            <v>0</v>
          </cell>
          <cell r="I578">
            <v>0</v>
          </cell>
          <cell r="J578">
            <v>0</v>
          </cell>
        </row>
        <row r="579">
          <cell r="G579">
            <v>0</v>
          </cell>
          <cell r="I579">
            <v>0</v>
          </cell>
          <cell r="J579">
            <v>0</v>
          </cell>
        </row>
        <row r="580">
          <cell r="G580">
            <v>0</v>
          </cell>
          <cell r="H580">
            <v>0</v>
          </cell>
          <cell r="I580">
            <v>-2</v>
          </cell>
          <cell r="J580">
            <v>0</v>
          </cell>
        </row>
        <row r="581">
          <cell r="G581">
            <v>0</v>
          </cell>
          <cell r="H581">
            <v>0</v>
          </cell>
          <cell r="I581">
            <v>0</v>
          </cell>
          <cell r="J581">
            <v>0</v>
          </cell>
        </row>
        <row r="582">
          <cell r="G582">
            <v>0</v>
          </cell>
          <cell r="I582">
            <v>0</v>
          </cell>
        </row>
        <row r="583">
          <cell r="G583">
            <v>0</v>
          </cell>
          <cell r="I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-17407</v>
          </cell>
          <cell r="H594">
            <v>0</v>
          </cell>
          <cell r="I594">
            <v>17407</v>
          </cell>
          <cell r="J594">
            <v>0</v>
          </cell>
        </row>
        <row r="597">
          <cell r="E597">
            <v>0</v>
          </cell>
          <cell r="G597">
            <v>0</v>
          </cell>
          <cell r="H597">
            <v>0</v>
          </cell>
          <cell r="I597">
            <v>0</v>
          </cell>
          <cell r="J597">
            <v>0</v>
          </cell>
        </row>
        <row r="603">
          <cell r="G603" t="str">
            <v>Валентин Косев</v>
          </cell>
        </row>
        <row r="606">
          <cell r="D606" t="str">
            <v>Валентин Косев</v>
          </cell>
          <cell r="G606" t="str">
            <v>Павел Маринов</v>
          </cell>
        </row>
        <row r="608">
          <cell r="B608">
            <v>45478</v>
          </cell>
          <cell r="E608" t="str">
            <v>056/813202</v>
          </cell>
          <cell r="H608" t="str">
            <v>riosvbs@unacs.bg</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B28" sqref="B28"/>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РИОСВ Бургас</v>
      </c>
      <c r="C11" s="22"/>
      <c r="D11" s="22"/>
      <c r="E11" s="23" t="s">
        <v>0</v>
      </c>
      <c r="F11" s="24">
        <f>[1]OTCHET!F9</f>
        <v>45504</v>
      </c>
      <c r="G11" s="25" t="s">
        <v>1</v>
      </c>
      <c r="H11" s="26">
        <f>+[1]OTCHET!H9</f>
        <v>102007021</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околната среда и водите</v>
      </c>
      <c r="C13" s="33"/>
      <c r="D13" s="33"/>
      <c r="E13" s="38" t="str">
        <f>+[1]OTCHET!E12</f>
        <v>код по ЕБК:</v>
      </c>
      <c r="F13" s="39" t="str">
        <f>+[1]OTCHET!F12</f>
        <v>1900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0</v>
      </c>
      <c r="F15" s="45" t="str">
        <f>[1]OTCHET!F15</f>
        <v>БЮДЖЕТ</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250000</v>
      </c>
      <c r="F22" s="110">
        <f t="shared" si="0"/>
        <v>83973</v>
      </c>
      <c r="G22" s="111">
        <f t="shared" si="0"/>
        <v>129783</v>
      </c>
      <c r="H22" s="112">
        <f t="shared" si="0"/>
        <v>0</v>
      </c>
      <c r="I22" s="112">
        <f t="shared" si="0"/>
        <v>21</v>
      </c>
      <c r="J22" s="113">
        <f t="shared" si="0"/>
        <v>-45831</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250000</v>
      </c>
      <c r="F25" s="135">
        <f>+F26+F30+F31+F32+F33</f>
        <v>83973</v>
      </c>
      <c r="G25" s="136">
        <f t="shared" ref="G25:M25" si="2">+G26+G30+G31+G32+G33</f>
        <v>129783</v>
      </c>
      <c r="H25" s="137">
        <f>+H26+H30+H31+H32+H33</f>
        <v>0</v>
      </c>
      <c r="I25" s="137">
        <f>+I26+I30+I31+I32+I33</f>
        <v>21</v>
      </c>
      <c r="J25" s="138">
        <f>+J26+J30+J31+J32+J33</f>
        <v>-45831</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20000</v>
      </c>
      <c r="F26" s="141">
        <f t="shared" si="1"/>
        <v>23454</v>
      </c>
      <c r="G26" s="142">
        <f>[1]OTCHET!G74</f>
        <v>23454</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23446</v>
      </c>
      <c r="G28" s="157">
        <f>[1]OTCHET!G77</f>
        <v>23446</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110000</v>
      </c>
      <c r="F30" s="170">
        <f t="shared" si="1"/>
        <v>104331</v>
      </c>
      <c r="G30" s="171">
        <f>[1]OTCHET!G90+[1]OTCHET!G93+[1]OTCHET!G94</f>
        <v>104324</v>
      </c>
      <c r="H30" s="172">
        <f>[1]OTCHET!H90+[1]OTCHET!H93+[1]OTCHET!H94</f>
        <v>0</v>
      </c>
      <c r="I30" s="172">
        <f>[1]OTCHET!I90+[1]OTCHET!I93+[1]OTCHET!I94</f>
        <v>7</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[1]OTCHET!E106</f>
        <v>120000</v>
      </c>
      <c r="F31" s="176">
        <f t="shared" si="1"/>
        <v>2800</v>
      </c>
      <c r="G31" s="177">
        <f>[1]OTCHET!G106</f>
        <v>1805</v>
      </c>
      <c r="H31" s="178">
        <f>[1]OTCHET!H106</f>
        <v>0</v>
      </c>
      <c r="I31" s="178">
        <f>[1]OTCHET!I106</f>
        <v>0</v>
      </c>
      <c r="J31" s="179">
        <f>[1]OTCHET!J106</f>
        <v>995</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[1]OTCHET!E110+[1]OTCHET!E119+[1]OTCHET!E135+[1]OTCHET!E136</f>
        <v>0</v>
      </c>
      <c r="F32" s="176">
        <f t="shared" si="1"/>
        <v>-46612</v>
      </c>
      <c r="G32" s="177">
        <f>[1]OTCHET!G110+[1]OTCHET!G119+[1]OTCHET!G135+[1]OTCHET!G136</f>
        <v>200</v>
      </c>
      <c r="H32" s="178">
        <f>[1]OTCHET!H110+[1]OTCHET!H119+[1]OTCHET!H135+[1]OTCHET!H136</f>
        <v>0</v>
      </c>
      <c r="I32" s="178">
        <f>[1]OTCHET!I110+[1]OTCHET!I119+[1]OTCHET!I135+[1]OTCHET!I136</f>
        <v>14</v>
      </c>
      <c r="J32" s="179">
        <f>[1]OTCHET!J110+[1]OTCHET!J119+[1]OTCHET!J135+[1]OTCHET!J136</f>
        <v>-46826</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[1]OTCHET!E123</f>
        <v>0</v>
      </c>
      <c r="F33" s="128">
        <f t="shared" si="1"/>
        <v>0</v>
      </c>
      <c r="G33" s="129">
        <f>[1]OTCHET!G123</f>
        <v>0</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[1]OTCHET!E140+[1]OTCHET!E149+[1]OTCHET!E158</f>
        <v>0</v>
      </c>
      <c r="F37" s="207">
        <f t="shared" si="1"/>
        <v>0</v>
      </c>
      <c r="G37" s="208">
        <f>[1]OTCHET!G140+[1]OTCHET!G149+[1]OTCHET!G158</f>
        <v>0</v>
      </c>
      <c r="H37" s="209">
        <f>[1]OTCHET!H140+[1]OTCHET!H149+[1]OTCHET!H158</f>
        <v>0</v>
      </c>
      <c r="I37" s="209">
        <f>[1]OTCHET!I140+[1]OTCHET!I149+[1]OTCHET!I158</f>
        <v>0</v>
      </c>
      <c r="J37" s="210">
        <f>[1]OTCHET!J140+[1]OTCHET!J149+[1]OTCHET!J158</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2440570</v>
      </c>
      <c r="F38" s="217">
        <f t="shared" si="3"/>
        <v>1487865</v>
      </c>
      <c r="G38" s="218">
        <f t="shared" si="3"/>
        <v>1149186</v>
      </c>
      <c r="H38" s="219">
        <f t="shared" si="3"/>
        <v>0</v>
      </c>
      <c r="I38" s="219">
        <f t="shared" si="3"/>
        <v>17463</v>
      </c>
      <c r="J38" s="220">
        <f t="shared" si="3"/>
        <v>321216</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1727740</v>
      </c>
      <c r="F39" s="229">
        <f t="shared" si="4"/>
        <v>1014308</v>
      </c>
      <c r="G39" s="230">
        <f t="shared" si="4"/>
        <v>694262</v>
      </c>
      <c r="H39" s="231">
        <f t="shared" si="4"/>
        <v>0</v>
      </c>
      <c r="I39" s="231">
        <f t="shared" si="4"/>
        <v>-1170</v>
      </c>
      <c r="J39" s="232">
        <f t="shared" si="4"/>
        <v>321216</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1255358</v>
      </c>
      <c r="F40" s="237">
        <f t="shared" si="1"/>
        <v>735383</v>
      </c>
      <c r="G40" s="238">
        <f>[1]OTCHET!G187</f>
        <v>643023</v>
      </c>
      <c r="H40" s="239">
        <f>[1]OTCHET!H187</f>
        <v>0</v>
      </c>
      <c r="I40" s="239">
        <f>[1]OTCHET!I187</f>
        <v>-925</v>
      </c>
      <c r="J40" s="240">
        <f>[1]OTCHET!J187</f>
        <v>93285</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83790</v>
      </c>
      <c r="F41" s="245">
        <f t="shared" si="1"/>
        <v>53710</v>
      </c>
      <c r="G41" s="246">
        <f>[1]OTCHET!G190</f>
        <v>51239</v>
      </c>
      <c r="H41" s="247">
        <f>[1]OTCHET!H190</f>
        <v>0</v>
      </c>
      <c r="I41" s="247">
        <f>[1]OTCHET!I190</f>
        <v>-245</v>
      </c>
      <c r="J41" s="248">
        <f>[1]OTCHET!J190</f>
        <v>2716</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388592</v>
      </c>
      <c r="F42" s="252">
        <f t="shared" si="1"/>
        <v>225215</v>
      </c>
      <c r="G42" s="253">
        <f>+[1]OTCHET!G196+[1]OTCHET!G204</f>
        <v>0</v>
      </c>
      <c r="H42" s="254">
        <f>+[1]OTCHET!H196+[1]OTCHET!H204</f>
        <v>0</v>
      </c>
      <c r="I42" s="254">
        <f>+[1]OTCHET!I196+[1]OTCHET!I204</f>
        <v>0</v>
      </c>
      <c r="J42" s="255">
        <f>+[1]OTCHET!J196+[1]OTCHET!J204</f>
        <v>225215</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+[1]OTCHET!E205+[1]OTCHET!E223+[1]OTCHET!E274</f>
        <v>661130</v>
      </c>
      <c r="F43" s="258">
        <f t="shared" si="1"/>
        <v>450537</v>
      </c>
      <c r="G43" s="259">
        <f>+[1]OTCHET!G205+[1]OTCHET!G223+[1]OTCHET!G274</f>
        <v>431904</v>
      </c>
      <c r="H43" s="260">
        <f>+[1]OTCHET!H205+[1]OTCHET!H223+[1]OTCHET!H274</f>
        <v>0</v>
      </c>
      <c r="I43" s="260">
        <f>+[1]OTCHET!I205+[1]OTCHET!I223+[1]OTCHET!I274</f>
        <v>18633</v>
      </c>
      <c r="J43" s="261">
        <f>+[1]OTCHET!J205+[1]OTCHET!J223+[1]OTCHET!J274</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+[1]OTCHET!E227+[1]OTCHET!E233+[1]OTCHET!E236+[1]OTCHET!E237+[1]OTCHET!E238+[1]OTCHET!E239+[1]OTCHET!E243</f>
        <v>0</v>
      </c>
      <c r="F44" s="128">
        <f t="shared" si="1"/>
        <v>0</v>
      </c>
      <c r="G44" s="129">
        <f>+[1]OTCHET!G227+[1]OTCHET!G233+[1]OTCHET!G236+[1]OTCHET!G237+[1]OTCHET!G238+[1]OTCHET!G239+[1]OTCHET!G243</f>
        <v>0</v>
      </c>
      <c r="H44" s="130">
        <f>+[1]OTCHET!H227+[1]OTCHET!H233+[1]OTCHET!H236+[1]OTCHET!H237+[1]OTCHET!H238+[1]OTCHET!H239+[1]OTCHET!H243</f>
        <v>0</v>
      </c>
      <c r="I44" s="130">
        <f>+[1]OTCHET!I227+[1]OTCHET!I233+[1]OTCHET!I236+[1]OTCHET!I237+[1]OTCHET!I238+[1]OTCHET!I239+[1]OTCHET!I243</f>
        <v>0</v>
      </c>
      <c r="J44" s="131">
        <f>+[1]OTCHET!J227+[1]OTCHET!J233+[1]OTCHET!J236+[1]OTCHET!J237+[1]OTCHET!J238+[1]OTCHET!J239+[1]OTCHET!J243</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+[1]OTCHET!E236+[1]OTCHET!E237+[1]OTCHET!E238+[1]OTCHET!E239+[1]OTCHET!E246+[1]OTCHET!E247+[1]OTCHET!E251</f>
        <v>0</v>
      </c>
      <c r="F45" s="264">
        <f t="shared" si="1"/>
        <v>0</v>
      </c>
      <c r="G45" s="265">
        <f>+[1]OTCHET!G236+[1]OTCHET!G237+[1]OTCHET!G238+[1]OTCHET!G239+[1]OTCHET!G246+[1]OTCHET!G247+[1]OTCHET!G251</f>
        <v>0</v>
      </c>
      <c r="H45" s="266">
        <f>+[1]OTCHET!H236+[1]OTCHET!H237+[1]OTCHET!H238+[1]OTCHET!H239+[1]OTCHET!H246+[1]OTCHET!H247+[1]OTCHET!H251</f>
        <v>0</v>
      </c>
      <c r="I45" s="267">
        <f>+[1]OTCHET!I236+[1]OTCHET!I237+[1]OTCHET!I238+[1]OTCHET!I239+[1]OTCHET!I246+[1]OTCHET!I247+[1]OTCHET!I251</f>
        <v>0</v>
      </c>
      <c r="J45" s="268">
        <f>+[1]OTCHET!J236+[1]OTCHET!J237+[1]OTCHET!J238+[1]OTCHET!J239+[1]OTCHET!J246+[1]OTCHET!J247+[1]OTCHET!J251</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+[1]OTCHET!E258+[1]OTCHET!E259+[1]OTCHET!E260+[1]OTCHET!E261</f>
        <v>0</v>
      </c>
      <c r="F46" s="258">
        <f t="shared" si="1"/>
        <v>0</v>
      </c>
      <c r="G46" s="259">
        <f>+[1]OTCHET!G258+[1]OTCHET!G259+[1]OTCHET!G260+[1]OTCHET!G261</f>
        <v>0</v>
      </c>
      <c r="H46" s="260">
        <f>+[1]OTCHET!H258+[1]OTCHET!H259+[1]OTCHET!H260+[1]OTCHET!H261</f>
        <v>0</v>
      </c>
      <c r="I46" s="260">
        <f>+[1]OTCHET!I258+[1]OTCHET!I259+[1]OTCHET!I260+[1]OTCHET!I261</f>
        <v>0</v>
      </c>
      <c r="J46" s="261">
        <f>+[1]OTCHET!J258+[1]OTCHET!J259+[1]OTCHET!J260+[1]OTCHET!J261</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+[1]OTCHET!E259</f>
        <v>0</v>
      </c>
      <c r="F47" s="264">
        <f t="shared" si="1"/>
        <v>0</v>
      </c>
      <c r="G47" s="265">
        <f>+[1]OTCHET!G259</f>
        <v>0</v>
      </c>
      <c r="H47" s="266">
        <f>+[1]OTCHET!H259</f>
        <v>0</v>
      </c>
      <c r="I47" s="267">
        <f>+[1]OTCHET!I259</f>
        <v>0</v>
      </c>
      <c r="J47" s="268">
        <f>+[1]OTCHET!J259</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+[1]OTCHET!E268+[1]OTCHET!E272+[1]OTCHET!E273</f>
        <v>0</v>
      </c>
      <c r="F48" s="176">
        <f t="shared" si="1"/>
        <v>0</v>
      </c>
      <c r="G48" s="171">
        <f>+[1]OTCHET!G268+[1]OTCHET!G272+[1]OTCHET!G273</f>
        <v>0</v>
      </c>
      <c r="H48" s="172">
        <f>+[1]OTCHET!H268+[1]OTCHET!H272+[1]OTCHET!H273</f>
        <v>0</v>
      </c>
      <c r="I48" s="172">
        <f>+[1]OTCHET!I268+[1]OTCHET!I272+[1]OTCHET!I273</f>
        <v>0</v>
      </c>
      <c r="J48" s="173">
        <f>+[1]OTCHET!J268+[1]OTCHET!J272+[1]OTCHET!J273</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[1]OTCHET!E278+[1]OTCHET!E279+[1]OTCHET!E287+[1]OTCHET!E290</f>
        <v>51700</v>
      </c>
      <c r="F49" s="176">
        <f t="shared" si="1"/>
        <v>23020</v>
      </c>
      <c r="G49" s="177">
        <f>[1]OTCHET!G278+[1]OTCHET!G279+[1]OTCHET!G287+[1]OTCHET!G290</f>
        <v>23020</v>
      </c>
      <c r="H49" s="178">
        <f>[1]OTCHET!H278+[1]OTCHET!H279+[1]OTCHET!H287+[1]OTCHET!H290</f>
        <v>0</v>
      </c>
      <c r="I49" s="178">
        <f>[1]OTCHET!I278+[1]OTCHET!I279+[1]OTCHET!I287+[1]OTCHET!I290</f>
        <v>0</v>
      </c>
      <c r="J49" s="179">
        <f>[1]OTCHET!J278+[1]OTCHET!J279+[1]OTCHET!J287+[1]OTCHET!J290</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+[1]OTCHET!E291</f>
        <v>0</v>
      </c>
      <c r="F50" s="176">
        <f t="shared" si="1"/>
        <v>0</v>
      </c>
      <c r="G50" s="177">
        <f>+[1]OTCHET!G291</f>
        <v>0</v>
      </c>
      <c r="H50" s="178">
        <f>+[1]OTCHET!H291</f>
        <v>0</v>
      </c>
      <c r="I50" s="178">
        <f>+[1]OTCHET!I291</f>
        <v>0</v>
      </c>
      <c r="J50" s="179">
        <f>+[1]OTCHET!J291</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+[1]OTCHET!E275</f>
        <v>0</v>
      </c>
      <c r="F51" s="128">
        <f>+G51+H51+I51+J51</f>
        <v>0</v>
      </c>
      <c r="G51" s="129">
        <f>+[1]OTCHET!G275</f>
        <v>0</v>
      </c>
      <c r="H51" s="130">
        <f>+[1]OTCHET!H275</f>
        <v>0</v>
      </c>
      <c r="I51" s="130">
        <f>+[1]OTCHET!I275</f>
        <v>0</v>
      </c>
      <c r="J51" s="131">
        <f>+[1]OTCHET!J275</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+[1]OTCHET!E296</f>
        <v>0</v>
      </c>
      <c r="F52" s="128">
        <f t="shared" si="1"/>
        <v>0</v>
      </c>
      <c r="G52" s="129">
        <f>+[1]OTCHET!G296</f>
        <v>0</v>
      </c>
      <c r="H52" s="130">
        <f>+[1]OTCHET!H296</f>
        <v>0</v>
      </c>
      <c r="I52" s="130">
        <f>+[1]OTCHET!I296</f>
        <v>0</v>
      </c>
      <c r="J52" s="131">
        <f>+[1]OTCHET!J296</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[1]OTCHET!E297</f>
        <v>0</v>
      </c>
      <c r="F53" s="275">
        <f t="shared" si="1"/>
        <v>0</v>
      </c>
      <c r="G53" s="276">
        <f>[1]OTCHET!G297</f>
        <v>0</v>
      </c>
      <c r="H53" s="277">
        <f>[1]OTCHET!H297</f>
        <v>0</v>
      </c>
      <c r="I53" s="277">
        <f>[1]OTCHET!I297</f>
        <v>0</v>
      </c>
      <c r="J53" s="278">
        <f>[1]OTCHET!J297</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[1]OTCHET!E299</f>
        <v>0</v>
      </c>
      <c r="F54" s="283">
        <f t="shared" si="1"/>
        <v>0</v>
      </c>
      <c r="G54" s="284">
        <f>[1]OTCHET!G299</f>
        <v>0</v>
      </c>
      <c r="H54" s="285">
        <f>[1]OTCHET!H299</f>
        <v>0</v>
      </c>
      <c r="I54" s="285">
        <f>[1]OTCHET!I299</f>
        <v>0</v>
      </c>
      <c r="J54" s="286">
        <f>[1]OTCHET!J299</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+[1]OTCHET!E300</f>
        <v>0</v>
      </c>
      <c r="F55" s="292">
        <f t="shared" si="1"/>
        <v>0</v>
      </c>
      <c r="G55" s="293">
        <f>+[1]OTCHET!G300</f>
        <v>0</v>
      </c>
      <c r="H55" s="294">
        <f>+[1]OTCHET!H300</f>
        <v>0</v>
      </c>
      <c r="I55" s="294">
        <f>+[1]OTCHET!I300</f>
        <v>0</v>
      </c>
      <c r="J55" s="295">
        <f>+[1]OTCHET!J300</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2190570</v>
      </c>
      <c r="F56" s="301">
        <f t="shared" si="5"/>
        <v>1399827</v>
      </c>
      <c r="G56" s="302">
        <f t="shared" si="5"/>
        <v>1078611</v>
      </c>
      <c r="H56" s="303">
        <f t="shared" si="5"/>
        <v>0</v>
      </c>
      <c r="I56" s="304">
        <f t="shared" si="5"/>
        <v>0</v>
      </c>
      <c r="J56" s="305">
        <f t="shared" si="5"/>
        <v>321216</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+[1]OTCHET!E364+[1]OTCHET!E378+[1]OTCHET!E391</f>
        <v>0</v>
      </c>
      <c r="F57" s="307">
        <f t="shared" si="1"/>
        <v>0</v>
      </c>
      <c r="G57" s="308">
        <f>+[1]OTCHET!G364+[1]OTCHET!G378+[1]OTCHET!G391</f>
        <v>0</v>
      </c>
      <c r="H57" s="309">
        <f>+[1]OTCHET!H364+[1]OTCHET!H378+[1]OTCHET!H391</f>
        <v>0</v>
      </c>
      <c r="I57" s="309">
        <f>+[1]OTCHET!I364+[1]OTCHET!I378+[1]OTCHET!I391</f>
        <v>0</v>
      </c>
      <c r="J57" s="310">
        <f>+[1]OTCHET!J364+[1]OTCHET!J378+[1]OTCHET!J391</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+[1]OTCHET!E386+[1]OTCHET!E394+[1]OTCHET!E399+[1]OTCHET!E402+[1]OTCHET!E405+[1]OTCHET!E408+[1]OTCHET!E409+[1]OTCHET!E412+[1]OTCHET!E425+[1]OTCHET!E426+[1]OTCHET!E427+[1]OTCHET!E428+[1]OTCHET!E429</f>
        <v>2190570</v>
      </c>
      <c r="F58" s="312">
        <f t="shared" si="1"/>
        <v>1078611</v>
      </c>
      <c r="G58" s="313">
        <f>+[1]OTCHET!G386+[1]OTCHET!G394+[1]OTCHET!G399+[1]OTCHET!G402+[1]OTCHET!G405+[1]OTCHET!G408+[1]OTCHET!G409+[1]OTCHET!G412+[1]OTCHET!G425+[1]OTCHET!G426+[1]OTCHET!G427+[1]OTCHET!G428+[1]OTCHET!G429</f>
        <v>1078611</v>
      </c>
      <c r="H58" s="314">
        <f>+[1]OTCHET!H386+[1]OTCHET!H394+[1]OTCHET!H399+[1]OTCHET!H402+[1]OTCHET!H405+[1]OTCHET!H408+[1]OTCHET!H409+[1]OTCHET!H412+[1]OTCHET!H425+[1]OTCHET!H426+[1]OTCHET!H427+[1]OTCHET!H428+[1]OTCHET!H429</f>
        <v>0</v>
      </c>
      <c r="I58" s="314">
        <f>+[1]OTCHET!I386+[1]OTCHET!I394+[1]OTCHET!I399+[1]OTCHET!I402+[1]OTCHET!I405+[1]OTCHET!I408+[1]OTCHET!I409+[1]OTCHET!I412+[1]OTCHET!I425+[1]OTCHET!I426+[1]OTCHET!I427+[1]OTCHET!I428+[1]OTCHET!I429</f>
        <v>0</v>
      </c>
      <c r="J58" s="315">
        <f>+[1]OTCHET!J386+[1]OTCHET!J394+[1]OTCHET!J399+[1]OTCHET!J402+[1]OTCHET!J405+[1]OTCHET!J408+[1]OTCHET!J409+[1]OTCHET!J412+[1]OTCHET!J425+[1]OTCHET!J426+[1]OTCHET!J427+[1]OTCHET!J428+[1]OTCHET!J429</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+[1]OTCHET!E425+[1]OTCHET!E426+[1]OTCHET!E427+[1]OTCHET!E428+[1]OTCHET!E429</f>
        <v>0</v>
      </c>
      <c r="F59" s="317">
        <f t="shared" si="1"/>
        <v>0</v>
      </c>
      <c r="G59" s="318">
        <f>+[1]OTCHET!G425+[1]OTCHET!G426+[1]OTCHET!G427+[1]OTCHET!G428+[1]OTCHET!G429</f>
        <v>0</v>
      </c>
      <c r="H59" s="319">
        <f>+[1]OTCHET!H425+[1]OTCHET!H426+[1]OTCHET!H427+[1]OTCHET!H428+[1]OTCHET!H429</f>
        <v>0</v>
      </c>
      <c r="I59" s="319">
        <f>+[1]OTCHET!I425+[1]OTCHET!I426+[1]OTCHET!I427+[1]OTCHET!I428+[1]OTCHET!I429</f>
        <v>0</v>
      </c>
      <c r="J59" s="320">
        <f>+[1]OTCHET!J425+[1]OTCHET!J426+[1]OTCHET!J427+[1]OTCHET!J428+[1]OTCHET!J429</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[1]OTCHET!E408</f>
        <v>0</v>
      </c>
      <c r="F60" s="324">
        <f t="shared" si="1"/>
        <v>0</v>
      </c>
      <c r="G60" s="325">
        <f>[1]OTCHET!G408</f>
        <v>0</v>
      </c>
      <c r="H60" s="326">
        <f>[1]OTCHET!H408</f>
        <v>0</v>
      </c>
      <c r="I60" s="326">
        <f>[1]OTCHET!I408</f>
        <v>0</v>
      </c>
      <c r="J60" s="327">
        <f>[1]OTCHET!J408</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[1]OTCHET!E415</f>
        <v>0</v>
      </c>
      <c r="F62" s="207">
        <f t="shared" si="1"/>
        <v>321216</v>
      </c>
      <c r="G62" s="208">
        <f>[1]OTCHET!G415</f>
        <v>0</v>
      </c>
      <c r="H62" s="209">
        <f>[1]OTCHET!H415</f>
        <v>0</v>
      </c>
      <c r="I62" s="209">
        <f>[1]OTCHET!I415</f>
        <v>0</v>
      </c>
      <c r="J62" s="210">
        <f>[1]OTCHET!J415</f>
        <v>321216</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+[1]OTCHET!E252</f>
        <v>0</v>
      </c>
      <c r="F63" s="336">
        <f t="shared" si="1"/>
        <v>0</v>
      </c>
      <c r="G63" s="337">
        <f>+[1]OTCHET!G252</f>
        <v>0</v>
      </c>
      <c r="H63" s="338">
        <f>+[1]OTCHET!H252</f>
        <v>0</v>
      </c>
      <c r="I63" s="338">
        <f>+[1]OTCHET!I252</f>
        <v>0</v>
      </c>
      <c r="J63" s="339">
        <f>+[1]OTCHET!J252</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-4065</v>
      </c>
      <c r="G64" s="345">
        <f t="shared" si="6"/>
        <v>59208</v>
      </c>
      <c r="H64" s="346">
        <f t="shared" si="6"/>
        <v>0</v>
      </c>
      <c r="I64" s="346">
        <f t="shared" si="6"/>
        <v>-17442</v>
      </c>
      <c r="J64" s="347">
        <f t="shared" si="6"/>
        <v>-45831</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4065</v>
      </c>
      <c r="G66" s="357">
        <f t="shared" ref="G66:L66" si="8">SUM(+G68+G76+G77+G84+G85+G86+G89+G90+G91+G92+G93+G94+G95)</f>
        <v>-59208</v>
      </c>
      <c r="H66" s="358">
        <f>SUM(+H68+H76+H77+H84+H85+H86+H89+H90+H91+H92+H93+H94+H95)</f>
        <v>0</v>
      </c>
      <c r="I66" s="358">
        <f>SUM(+I68+I76+I77+I84+I85+I86+I89+I90+I91+I92+I93+I94+I95)</f>
        <v>17442</v>
      </c>
      <c r="J66" s="359">
        <f>SUM(+J68+J76+J77+J84+J85+J86+J89+J90+J91+J92+J93+J94+J95)</f>
        <v>45831</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+[1]OTCHET!E485+[1]OTCHET!E486+[1]OTCHET!E489+[1]OTCHET!E490+[1]OTCHET!E493+[1]OTCHET!E494+[1]OTCHET!E498</f>
        <v>0</v>
      </c>
      <c r="F69" s="375">
        <f t="shared" si="1"/>
        <v>0</v>
      </c>
      <c r="G69" s="376">
        <f>+[1]OTCHET!G485+[1]OTCHET!G486+[1]OTCHET!G489+[1]OTCHET!G490+[1]OTCHET!G493+[1]OTCHET!G494+[1]OTCHET!G498</f>
        <v>0</v>
      </c>
      <c r="H69" s="377">
        <f>+[1]OTCHET!H485+[1]OTCHET!H486+[1]OTCHET!H489+[1]OTCHET!H490+[1]OTCHET!H493+[1]OTCHET!H494+[1]OTCHET!H498</f>
        <v>0</v>
      </c>
      <c r="I69" s="377">
        <f>+[1]OTCHET!I485+[1]OTCHET!I486+[1]OTCHET!I489+[1]OTCHET!I490+[1]OTCHET!I493+[1]OTCHET!I494+[1]OTCHET!I498</f>
        <v>0</v>
      </c>
      <c r="J69" s="378">
        <f>+[1]OTCHET!J485+[1]OTCHET!J486+[1]OTCHET!J489+[1]OTCHET!J490+[1]OTCHET!J493+[1]OTCHET!J494+[1]OTCHET!J498</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+[1]OTCHET!E487+[1]OTCHET!E488+[1]OTCHET!E491+[1]OTCHET!E492+[1]OTCHET!E495+[1]OTCHET!E496+[1]OTCHET!E497+[1]OTCHET!E499</f>
        <v>0</v>
      </c>
      <c r="F70" s="383">
        <f t="shared" si="1"/>
        <v>0</v>
      </c>
      <c r="G70" s="384">
        <f>+[1]OTCHET!G487+[1]OTCHET!G488+[1]OTCHET!G491+[1]OTCHET!G492+[1]OTCHET!G495+[1]OTCHET!G496+[1]OTCHET!G497+[1]OTCHET!G499</f>
        <v>0</v>
      </c>
      <c r="H70" s="385">
        <f>+[1]OTCHET!H487+[1]OTCHET!H488+[1]OTCHET!H491+[1]OTCHET!H492+[1]OTCHET!H495+[1]OTCHET!H496+[1]OTCHET!H497+[1]OTCHET!H499</f>
        <v>0</v>
      </c>
      <c r="I70" s="385">
        <f>+[1]OTCHET!I487+[1]OTCHET!I488+[1]OTCHET!I491+[1]OTCHET!I492+[1]OTCHET!I495+[1]OTCHET!I496+[1]OTCHET!I497+[1]OTCHET!I499</f>
        <v>0</v>
      </c>
      <c r="J70" s="386">
        <f>+[1]OTCHET!J487+[1]OTCHET!J488+[1]OTCHET!J491+[1]OTCHET!J492+[1]OTCHET!J495+[1]OTCHET!J496+[1]OTCHET!J497+[1]OTCHET!J499</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+[1]OTCHET!E500</f>
        <v>0</v>
      </c>
      <c r="F71" s="383">
        <f t="shared" si="1"/>
        <v>0</v>
      </c>
      <c r="G71" s="384">
        <f>+[1]OTCHET!G500</f>
        <v>0</v>
      </c>
      <c r="H71" s="385">
        <f>+[1]OTCHET!H500</f>
        <v>0</v>
      </c>
      <c r="I71" s="385">
        <f>+[1]OTCHET!I500</f>
        <v>0</v>
      </c>
      <c r="J71" s="386">
        <f>+[1]OTCHET!J500</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+[1]OTCHET!E505</f>
        <v>0</v>
      </c>
      <c r="F72" s="383">
        <f t="shared" si="1"/>
        <v>0</v>
      </c>
      <c r="G72" s="384">
        <f>+[1]OTCHET!G505</f>
        <v>0</v>
      </c>
      <c r="H72" s="385">
        <f>+[1]OTCHET!H505</f>
        <v>0</v>
      </c>
      <c r="I72" s="385">
        <f>+[1]OTCHET!I505</f>
        <v>0</v>
      </c>
      <c r="J72" s="386">
        <f>+[1]OTCHET!J505</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+[1]OTCHET!E545</f>
        <v>0</v>
      </c>
      <c r="F73" s="383">
        <f t="shared" si="1"/>
        <v>0</v>
      </c>
      <c r="G73" s="384">
        <f>+[1]OTCHET!G545</f>
        <v>0</v>
      </c>
      <c r="H73" s="385">
        <f>+[1]OTCHET!H545</f>
        <v>0</v>
      </c>
      <c r="I73" s="385">
        <f>+[1]OTCHET!I545</f>
        <v>0</v>
      </c>
      <c r="J73" s="386">
        <f>+[1]OTCHET!J545</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+[1]OTCHET!E584+[1]OTCHET!E585</f>
        <v>0</v>
      </c>
      <c r="F74" s="383">
        <f t="shared" si="1"/>
        <v>0</v>
      </c>
      <c r="G74" s="384">
        <f>+[1]OTCHET!G584+[1]OTCHET!G585</f>
        <v>0</v>
      </c>
      <c r="H74" s="385">
        <f>+[1]OTCHET!H584+[1]OTCHET!H585</f>
        <v>0</v>
      </c>
      <c r="I74" s="385">
        <f>+[1]OTCHET!I584+[1]OTCHET!I585</f>
        <v>0</v>
      </c>
      <c r="J74" s="386">
        <f>+[1]OTCHET!J584+[1]OTCHET!J585</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+[1]OTCHET!E586+[1]OTCHET!E587+[1]OTCHET!E588</f>
        <v>0</v>
      </c>
      <c r="F75" s="390">
        <f t="shared" si="1"/>
        <v>0</v>
      </c>
      <c r="G75" s="391">
        <f>+[1]OTCHET!G586+[1]OTCHET!G587+[1]OTCHET!G588</f>
        <v>0</v>
      </c>
      <c r="H75" s="392">
        <f>+[1]OTCHET!H586+[1]OTCHET!H587+[1]OTCHET!H588</f>
        <v>0</v>
      </c>
      <c r="I75" s="392">
        <f>+[1]OTCHET!I586+[1]OTCHET!I587+[1]OTCHET!I588</f>
        <v>0</v>
      </c>
      <c r="J75" s="393">
        <f>+[1]OTCHET!J586+[1]OTCHET!J587+[1]OTCHET!J588</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[1]OTCHET!E464</f>
        <v>0</v>
      </c>
      <c r="F76" s="307">
        <f t="shared" si="1"/>
        <v>0</v>
      </c>
      <c r="G76" s="308">
        <f>[1]OTCHET!G464</f>
        <v>0</v>
      </c>
      <c r="H76" s="309">
        <f>[1]OTCHET!H464</f>
        <v>0</v>
      </c>
      <c r="I76" s="309">
        <f>[1]OTCHET!I464</f>
        <v>0</v>
      </c>
      <c r="J76" s="310">
        <f>[1]OTCHET!J464</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+[1]OTCHET!E469+[1]OTCHET!E472</f>
        <v>0</v>
      </c>
      <c r="F78" s="375">
        <f t="shared" si="1"/>
        <v>0</v>
      </c>
      <c r="G78" s="376">
        <f>+[1]OTCHET!G469+[1]OTCHET!G472</f>
        <v>0</v>
      </c>
      <c r="H78" s="377">
        <f>+[1]OTCHET!H469+[1]OTCHET!H472</f>
        <v>0</v>
      </c>
      <c r="I78" s="377">
        <f>+[1]OTCHET!I469+[1]OTCHET!I472</f>
        <v>0</v>
      </c>
      <c r="J78" s="378">
        <f>+[1]OTCHET!J469+[1]OTCHET!J472</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+[1]OTCHET!E470+[1]OTCHET!E473</f>
        <v>0</v>
      </c>
      <c r="F79" s="383">
        <f t="shared" si="1"/>
        <v>0</v>
      </c>
      <c r="G79" s="384">
        <f>+[1]OTCHET!G470+[1]OTCHET!G473</f>
        <v>0</v>
      </c>
      <c r="H79" s="385">
        <f>+[1]OTCHET!H470+[1]OTCHET!H473</f>
        <v>0</v>
      </c>
      <c r="I79" s="385">
        <f>+[1]OTCHET!I470+[1]OTCHET!I473</f>
        <v>0</v>
      </c>
      <c r="J79" s="386">
        <f>+[1]OTCHET!J470+[1]OTCHET!J473</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[1]OTCHET!E474</f>
        <v>0</v>
      </c>
      <c r="F80" s="383">
        <f t="shared" si="1"/>
        <v>0</v>
      </c>
      <c r="G80" s="384">
        <f>[1]OTCHET!G474</f>
        <v>0</v>
      </c>
      <c r="H80" s="385">
        <f>[1]OTCHET!H474</f>
        <v>0</v>
      </c>
      <c r="I80" s="385">
        <f>[1]OTCHET!I474</f>
        <v>0</v>
      </c>
      <c r="J80" s="386">
        <f>[1]OTCHET!J474</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+[1]OTCHET!E482</f>
        <v>0</v>
      </c>
      <c r="F82" s="383">
        <f t="shared" si="1"/>
        <v>0</v>
      </c>
      <c r="G82" s="384">
        <f>+[1]OTCHET!G482</f>
        <v>0</v>
      </c>
      <c r="H82" s="385">
        <f>+[1]OTCHET!H482</f>
        <v>0</v>
      </c>
      <c r="I82" s="385">
        <f>+[1]OTCHET!I482</f>
        <v>0</v>
      </c>
      <c r="J82" s="386">
        <f>+[1]OTCHET!J482</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+[1]OTCHET!E483</f>
        <v>0</v>
      </c>
      <c r="F83" s="390">
        <f t="shared" si="1"/>
        <v>0</v>
      </c>
      <c r="G83" s="391">
        <f>+[1]OTCHET!G483</f>
        <v>0</v>
      </c>
      <c r="H83" s="392">
        <f>+[1]OTCHET!H483</f>
        <v>0</v>
      </c>
      <c r="I83" s="392">
        <f>+[1]OTCHET!I483</f>
        <v>0</v>
      </c>
      <c r="J83" s="393">
        <f>+[1]OTCHET!J483</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[1]OTCHET!E538</f>
        <v>0</v>
      </c>
      <c r="F84" s="307">
        <f t="shared" si="1"/>
        <v>0</v>
      </c>
      <c r="G84" s="308">
        <f>[1]OTCHET!G538</f>
        <v>0</v>
      </c>
      <c r="H84" s="309">
        <f>[1]OTCHET!H538</f>
        <v>0</v>
      </c>
      <c r="I84" s="309">
        <f>[1]OTCHET!I538</f>
        <v>0</v>
      </c>
      <c r="J84" s="310">
        <f>[1]OTCHET!J538</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[1]OTCHET!E539</f>
        <v>0</v>
      </c>
      <c r="F85" s="312">
        <f t="shared" si="1"/>
        <v>0</v>
      </c>
      <c r="G85" s="313">
        <f>[1]OTCHET!G539</f>
        <v>0</v>
      </c>
      <c r="H85" s="314">
        <f>[1]OTCHET!H539</f>
        <v>0</v>
      </c>
      <c r="I85" s="314">
        <f>[1]OTCHET!I539</f>
        <v>0</v>
      </c>
      <c r="J85" s="315">
        <f>[1]OTCHET!J539</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4067</v>
      </c>
      <c r="G86" s="318">
        <f t="shared" ref="G86:M86" si="11">+G87+G88</f>
        <v>-41801</v>
      </c>
      <c r="H86" s="319">
        <f>+H87+H88</f>
        <v>0</v>
      </c>
      <c r="I86" s="319">
        <f>+I87+I88</f>
        <v>37</v>
      </c>
      <c r="J86" s="320">
        <f>+J87+J88</f>
        <v>45831</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+[1]OTCHET!E506+[1]OTCHET!E515+[1]OTCHET!E519+[1]OTCHET!E546</f>
        <v>0</v>
      </c>
      <c r="F87" s="375">
        <f t="shared" si="1"/>
        <v>0</v>
      </c>
      <c r="G87" s="376">
        <f>+[1]OTCHET!G506+[1]OTCHET!G515+[1]OTCHET!G519+[1]OTCHET!G546</f>
        <v>0</v>
      </c>
      <c r="H87" s="377">
        <f>+[1]OTCHET!H506+[1]OTCHET!H515+[1]OTCHET!H519+[1]OTCHET!H546</f>
        <v>0</v>
      </c>
      <c r="I87" s="377">
        <f>+[1]OTCHET!I506+[1]OTCHET!I515+[1]OTCHET!I519+[1]OTCHET!I546</f>
        <v>0</v>
      </c>
      <c r="J87" s="378">
        <f>+[1]OTCHET!J506+[1]OTCHET!J515+[1]OTCHET!J519+[1]OTCHET!J546</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+[1]OTCHET!E524+[1]OTCHET!E527+[1]OTCHET!E547</f>
        <v>0</v>
      </c>
      <c r="F88" s="390">
        <f t="shared" si="1"/>
        <v>4067</v>
      </c>
      <c r="G88" s="391">
        <f>+[1]OTCHET!G524+[1]OTCHET!G527+[1]OTCHET!G547</f>
        <v>-41801</v>
      </c>
      <c r="H88" s="392">
        <f>+[1]OTCHET!H524+[1]OTCHET!H527+[1]OTCHET!H547</f>
        <v>0</v>
      </c>
      <c r="I88" s="392">
        <f>+[1]OTCHET!I524+[1]OTCHET!I527+[1]OTCHET!I547</f>
        <v>37</v>
      </c>
      <c r="J88" s="393">
        <f>+[1]OTCHET!J524+[1]OTCHET!J527+[1]OTCHET!J547</f>
        <v>45831</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[1]OTCHET!E534</f>
        <v>0</v>
      </c>
      <c r="F89" s="307">
        <f t="shared" ref="F89:F96" si="12">+G89+H89+I89+J89</f>
        <v>0</v>
      </c>
      <c r="G89" s="308">
        <f>[1]OTCHET!G534</f>
        <v>0</v>
      </c>
      <c r="H89" s="309">
        <f>[1]OTCHET!H534</f>
        <v>0</v>
      </c>
      <c r="I89" s="309">
        <f>[1]OTCHET!I534</f>
        <v>0</v>
      </c>
      <c r="J89" s="310">
        <f>[1]OTCHET!J534</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+[1]OTCHET!E570+[1]OTCHET!E571+[1]OTCHET!E572+[1]OTCHET!E573+[1]OTCHET!E574+[1]OTCHET!E575</f>
        <v>0</v>
      </c>
      <c r="F90" s="312">
        <f t="shared" si="12"/>
        <v>0</v>
      </c>
      <c r="G90" s="313">
        <f>+[1]OTCHET!G570+[1]OTCHET!G571+[1]OTCHET!G572+[1]OTCHET!G573+[1]OTCHET!G574+[1]OTCHET!G575</f>
        <v>0</v>
      </c>
      <c r="H90" s="314">
        <f>+[1]OTCHET!H570+[1]OTCHET!H571+[1]OTCHET!H572+[1]OTCHET!H573+[1]OTCHET!H574+[1]OTCHET!H575</f>
        <v>0</v>
      </c>
      <c r="I90" s="314">
        <f>+[1]OTCHET!I570+[1]OTCHET!I571+[1]OTCHET!I572+[1]OTCHET!I573+[1]OTCHET!I574+[1]OTCHET!I575</f>
        <v>0</v>
      </c>
      <c r="J90" s="315">
        <f>+[1]OTCHET!J570+[1]OTCHET!J571+[1]OTCHET!J572+[1]OTCHET!J573+[1]OTCHET!J574+[1]OTCHET!J575</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+[1]OTCHET!E576+[1]OTCHET!E577+[1]OTCHET!E578+[1]OTCHET!E579+[1]OTCHET!E580+[1]OTCHET!E581+[1]OTCHET!E582</f>
        <v>0</v>
      </c>
      <c r="F91" s="176">
        <f t="shared" si="12"/>
        <v>-2</v>
      </c>
      <c r="G91" s="177">
        <f>+[1]OTCHET!G576+[1]OTCHET!G577+[1]OTCHET!G578+[1]OTCHET!G579+[1]OTCHET!G580+[1]OTCHET!G581+[1]OTCHET!G582</f>
        <v>0</v>
      </c>
      <c r="H91" s="178">
        <f>+[1]OTCHET!H576+[1]OTCHET!H577+[1]OTCHET!H578+[1]OTCHET!H579+[1]OTCHET!H580+[1]OTCHET!H581+[1]OTCHET!H582</f>
        <v>0</v>
      </c>
      <c r="I91" s="178">
        <f>+[1]OTCHET!I576+[1]OTCHET!I577+[1]OTCHET!I578+[1]OTCHET!I579+[1]OTCHET!I580+[1]OTCHET!I581+[1]OTCHET!I582</f>
        <v>-2</v>
      </c>
      <c r="J91" s="179">
        <f>+[1]OTCHET!J576+[1]OTCHET!J577+[1]OTCHET!J578+[1]OTCHET!J579+[1]OTCHET!J580+[1]OTCHET!J581+[1]OTCHET!J582</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+[1]OTCHET!E583</f>
        <v>0</v>
      </c>
      <c r="F92" s="176">
        <f t="shared" si="12"/>
        <v>0</v>
      </c>
      <c r="G92" s="177">
        <f>+[1]OTCHET!G583</f>
        <v>0</v>
      </c>
      <c r="H92" s="178">
        <f>+[1]OTCHET!H583</f>
        <v>0</v>
      </c>
      <c r="I92" s="178">
        <f>+[1]OTCHET!I583</f>
        <v>0</v>
      </c>
      <c r="J92" s="179">
        <f>+[1]OTCHET!J583</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+[1]OTCHET!E590+[1]OTCHET!E591</f>
        <v>0</v>
      </c>
      <c r="F93" s="176">
        <f t="shared" si="12"/>
        <v>0</v>
      </c>
      <c r="G93" s="177">
        <f>+[1]OTCHET!G590+[1]OTCHET!G591</f>
        <v>0</v>
      </c>
      <c r="H93" s="178">
        <f>+[1]OTCHET!H590+[1]OTCHET!H591</f>
        <v>0</v>
      </c>
      <c r="I93" s="178">
        <f>+[1]OTCHET!I590+[1]OTCHET!I591</f>
        <v>0</v>
      </c>
      <c r="J93" s="179">
        <f>+[1]OTCHET!J590+[1]OTCHET!J591</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+[1]OTCHET!E592+[1]OTCHET!E593</f>
        <v>0</v>
      </c>
      <c r="F94" s="176">
        <f t="shared" si="12"/>
        <v>0</v>
      </c>
      <c r="G94" s="177">
        <f>+[1]OTCHET!G592+[1]OTCHET!G593</f>
        <v>0</v>
      </c>
      <c r="H94" s="178">
        <f>+[1]OTCHET!H592+[1]OTCHET!H593</f>
        <v>0</v>
      </c>
      <c r="I94" s="178">
        <f>+[1]OTCHET!I592+[1]OTCHET!I593</f>
        <v>0</v>
      </c>
      <c r="J94" s="179">
        <f>+[1]OTCHET!J592+[1]OTCHET!J593</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[1]OTCHET!E594</f>
        <v>0</v>
      </c>
      <c r="F95" s="128">
        <f t="shared" si="12"/>
        <v>0</v>
      </c>
      <c r="G95" s="129">
        <f>[1]OTCHET!G594</f>
        <v>-17407</v>
      </c>
      <c r="H95" s="130">
        <f>[1]OTCHET!H594</f>
        <v>0</v>
      </c>
      <c r="I95" s="130">
        <f>[1]OTCHET!I594</f>
        <v>17407</v>
      </c>
      <c r="J95" s="131">
        <f>[1]OTCHET!J594</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+[1]OTCHET!E597</f>
        <v>0</v>
      </c>
      <c r="F96" s="404">
        <f t="shared" si="12"/>
        <v>0</v>
      </c>
      <c r="G96" s="405">
        <f>+[1]OTCHET!G597</f>
        <v>0</v>
      </c>
      <c r="H96" s="406">
        <f>+[1]OTCHET!H597</f>
        <v>0</v>
      </c>
      <c r="I96" s="406">
        <f>+[1]OTCHET!I597</f>
        <v>0</v>
      </c>
      <c r="J96" s="407">
        <f>+[1]OTCHET!J597</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t="str">
        <f>+[1]OTCHET!H608</f>
        <v>riosvbs@unacs.bg</v>
      </c>
      <c r="C107" s="429"/>
      <c r="D107" s="429"/>
      <c r="E107" s="434"/>
      <c r="F107" s="19"/>
      <c r="G107" s="435" t="str">
        <f>+[1]OTCHET!E608</f>
        <v>056/813202</v>
      </c>
      <c r="H107" s="435">
        <f>+[1]OTCHET!F608</f>
        <v>0</v>
      </c>
      <c r="I107" s="436"/>
      <c r="J107" s="437">
        <f>+[1]OTCHET!B608</f>
        <v>45478</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t="str">
        <f>+[1]OTCHET!D606</f>
        <v>Валентин Косев</v>
      </c>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t="str">
        <f>+[1]OTCHET!G603</f>
        <v>Валентин Косев</v>
      </c>
      <c r="F114" s="448"/>
      <c r="G114" s="453"/>
      <c r="H114" s="3"/>
      <c r="I114" s="448" t="str">
        <f>+[1]OTCHET!G606</f>
        <v>Павел Маринов</v>
      </c>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2024-08-12T10:46:25Z</dcterms:created>
  <dcterms:modified xsi:type="dcterms:W3CDTF">2024-08-12T10:47:12Z</dcterms:modified>
</cp:coreProperties>
</file>