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temp2\"/>
    </mc:Choice>
  </mc:AlternateContent>
  <bookViews>
    <workbookView xWindow="0" yWindow="0" windowWidth="18780" windowHeight="11460"/>
  </bookViews>
  <sheets>
    <sheet name="PRB"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G96" i="1"/>
  <c r="F96" i="1"/>
  <c r="E96" i="1"/>
  <c r="J95" i="1"/>
  <c r="I95" i="1"/>
  <c r="H95" i="1"/>
  <c r="G95" i="1"/>
  <c r="F95" i="1" s="1"/>
  <c r="E95" i="1"/>
  <c r="J94" i="1"/>
  <c r="I94" i="1"/>
  <c r="H94" i="1"/>
  <c r="G94" i="1"/>
  <c r="F94" i="1"/>
  <c r="E94" i="1"/>
  <c r="J93" i="1"/>
  <c r="I93" i="1"/>
  <c r="H93" i="1"/>
  <c r="G93" i="1"/>
  <c r="F93" i="1" s="1"/>
  <c r="E93" i="1"/>
  <c r="J92" i="1"/>
  <c r="I92" i="1"/>
  <c r="H92" i="1"/>
  <c r="G92" i="1"/>
  <c r="F92" i="1"/>
  <c r="E92" i="1"/>
  <c r="J91" i="1"/>
  <c r="I91" i="1"/>
  <c r="H91" i="1"/>
  <c r="G91" i="1"/>
  <c r="F91" i="1" s="1"/>
  <c r="E91" i="1"/>
  <c r="J90" i="1"/>
  <c r="I90" i="1"/>
  <c r="H90" i="1"/>
  <c r="G90" i="1"/>
  <c r="F90" i="1"/>
  <c r="E90" i="1"/>
  <c r="J89" i="1"/>
  <c r="I89" i="1"/>
  <c r="H89" i="1"/>
  <c r="G89" i="1"/>
  <c r="F89" i="1" s="1"/>
  <c r="E89" i="1"/>
  <c r="J88" i="1"/>
  <c r="I88" i="1"/>
  <c r="H88" i="1"/>
  <c r="G88" i="1"/>
  <c r="F88" i="1"/>
  <c r="E88" i="1"/>
  <c r="J87" i="1"/>
  <c r="I87" i="1"/>
  <c r="H87" i="1"/>
  <c r="H86" i="1" s="1"/>
  <c r="G87" i="1"/>
  <c r="F87" i="1" s="1"/>
  <c r="F86" i="1" s="1"/>
  <c r="E87" i="1"/>
  <c r="M86" i="1"/>
  <c r="L86" i="1"/>
  <c r="K86" i="1"/>
  <c r="J86" i="1"/>
  <c r="I86" i="1"/>
  <c r="E86" i="1"/>
  <c r="J85" i="1"/>
  <c r="I85" i="1"/>
  <c r="H85" i="1"/>
  <c r="F85" i="1" s="1"/>
  <c r="G85" i="1"/>
  <c r="E85" i="1"/>
  <c r="J84" i="1"/>
  <c r="I84" i="1"/>
  <c r="F84" i="1" s="1"/>
  <c r="H84" i="1"/>
  <c r="G84" i="1"/>
  <c r="E84" i="1"/>
  <c r="J83" i="1"/>
  <c r="I83" i="1"/>
  <c r="H83" i="1"/>
  <c r="F83" i="1" s="1"/>
  <c r="G83" i="1"/>
  <c r="E83" i="1"/>
  <c r="J82" i="1"/>
  <c r="I82" i="1"/>
  <c r="F82" i="1" s="1"/>
  <c r="H82" i="1"/>
  <c r="G82" i="1"/>
  <c r="E82" i="1"/>
  <c r="F81" i="1"/>
  <c r="J80" i="1"/>
  <c r="I80" i="1"/>
  <c r="F80" i="1" s="1"/>
  <c r="H80" i="1"/>
  <c r="G80" i="1"/>
  <c r="E80" i="1"/>
  <c r="J79" i="1"/>
  <c r="I79" i="1"/>
  <c r="H79" i="1"/>
  <c r="G79" i="1"/>
  <c r="F79" i="1"/>
  <c r="E79" i="1"/>
  <c r="J78" i="1"/>
  <c r="J77" i="1" s="1"/>
  <c r="I78" i="1"/>
  <c r="F78" i="1" s="1"/>
  <c r="H78" i="1"/>
  <c r="G78" i="1"/>
  <c r="E78" i="1"/>
  <c r="E77" i="1" s="1"/>
  <c r="M77" i="1"/>
  <c r="L77" i="1"/>
  <c r="K77" i="1"/>
  <c r="I77" i="1"/>
  <c r="H77" i="1"/>
  <c r="G77" i="1"/>
  <c r="M76" i="1"/>
  <c r="L76" i="1"/>
  <c r="K76" i="1"/>
  <c r="J76" i="1"/>
  <c r="I76" i="1"/>
  <c r="H76" i="1"/>
  <c r="G76" i="1"/>
  <c r="F76" i="1"/>
  <c r="E76" i="1"/>
  <c r="M75" i="1"/>
  <c r="L75" i="1"/>
  <c r="K75" i="1"/>
  <c r="J75" i="1"/>
  <c r="I75" i="1"/>
  <c r="H75" i="1"/>
  <c r="G75" i="1"/>
  <c r="F75" i="1" s="1"/>
  <c r="E75" i="1"/>
  <c r="M74" i="1"/>
  <c r="L74" i="1"/>
  <c r="K74" i="1"/>
  <c r="J74" i="1"/>
  <c r="I74" i="1"/>
  <c r="F74" i="1" s="1"/>
  <c r="H74" i="1"/>
  <c r="G74" i="1"/>
  <c r="E74" i="1"/>
  <c r="M73" i="1"/>
  <c r="L73" i="1"/>
  <c r="K73" i="1"/>
  <c r="J73" i="1"/>
  <c r="I73" i="1"/>
  <c r="H73" i="1"/>
  <c r="F73" i="1" s="1"/>
  <c r="G73" i="1"/>
  <c r="E73" i="1"/>
  <c r="M72" i="1"/>
  <c r="L72" i="1"/>
  <c r="K72" i="1"/>
  <c r="J72" i="1"/>
  <c r="I72" i="1"/>
  <c r="H72" i="1"/>
  <c r="G72" i="1"/>
  <c r="F72" i="1"/>
  <c r="E72" i="1"/>
  <c r="M71" i="1"/>
  <c r="L71" i="1"/>
  <c r="K71" i="1"/>
  <c r="J71" i="1"/>
  <c r="I71" i="1"/>
  <c r="H71" i="1"/>
  <c r="G71" i="1"/>
  <c r="F71" i="1" s="1"/>
  <c r="E71" i="1"/>
  <c r="M70" i="1"/>
  <c r="L70" i="1"/>
  <c r="K70" i="1"/>
  <c r="J70" i="1"/>
  <c r="J68" i="1" s="1"/>
  <c r="I70" i="1"/>
  <c r="F70" i="1" s="1"/>
  <c r="H70" i="1"/>
  <c r="G70" i="1"/>
  <c r="E70" i="1"/>
  <c r="M69" i="1"/>
  <c r="M68" i="1" s="1"/>
  <c r="M66" i="1" s="1"/>
  <c r="L69" i="1"/>
  <c r="K69" i="1"/>
  <c r="J69" i="1"/>
  <c r="I69" i="1"/>
  <c r="I68" i="1" s="1"/>
  <c r="I66" i="1" s="1"/>
  <c r="H69" i="1"/>
  <c r="F69" i="1" s="1"/>
  <c r="G69" i="1"/>
  <c r="G68" i="1" s="1"/>
  <c r="E69" i="1"/>
  <c r="L68" i="1"/>
  <c r="L66" i="1" s="1"/>
  <c r="K68" i="1"/>
  <c r="E68" i="1"/>
  <c r="E66" i="1" s="1"/>
  <c r="F67" i="1"/>
  <c r="K66" i="1"/>
  <c r="J63" i="1"/>
  <c r="I63" i="1"/>
  <c r="F63" i="1" s="1"/>
  <c r="H63" i="1"/>
  <c r="G63" i="1"/>
  <c r="E63" i="1"/>
  <c r="J62" i="1"/>
  <c r="I62" i="1"/>
  <c r="H62" i="1"/>
  <c r="F62" i="1" s="1"/>
  <c r="G62" i="1"/>
  <c r="E62" i="1"/>
  <c r="F61" i="1"/>
  <c r="J60" i="1"/>
  <c r="I60" i="1"/>
  <c r="H60" i="1"/>
  <c r="G60" i="1"/>
  <c r="F60" i="1"/>
  <c r="E60" i="1"/>
  <c r="J59" i="1"/>
  <c r="I59" i="1"/>
  <c r="H59" i="1"/>
  <c r="G59" i="1"/>
  <c r="F59" i="1" s="1"/>
  <c r="E59" i="1"/>
  <c r="J58" i="1"/>
  <c r="I58" i="1"/>
  <c r="H58" i="1"/>
  <c r="G58" i="1"/>
  <c r="F58" i="1"/>
  <c r="E58" i="1"/>
  <c r="J57" i="1"/>
  <c r="J56" i="1" s="1"/>
  <c r="I57" i="1"/>
  <c r="H57" i="1"/>
  <c r="G57" i="1"/>
  <c r="F57" i="1" s="1"/>
  <c r="F56" i="1" s="1"/>
  <c r="E57" i="1"/>
  <c r="E56" i="1" s="1"/>
  <c r="M56" i="1"/>
  <c r="L56" i="1"/>
  <c r="K56" i="1"/>
  <c r="I56" i="1"/>
  <c r="H56" i="1"/>
  <c r="G56" i="1"/>
  <c r="J55" i="1"/>
  <c r="I55" i="1"/>
  <c r="H55" i="1"/>
  <c r="G55" i="1"/>
  <c r="F55" i="1" s="1"/>
  <c r="E55" i="1"/>
  <c r="J54" i="1"/>
  <c r="I54" i="1"/>
  <c r="H54" i="1"/>
  <c r="G54" i="1"/>
  <c r="F54" i="1" s="1"/>
  <c r="E54" i="1"/>
  <c r="J53" i="1"/>
  <c r="I53" i="1"/>
  <c r="H53" i="1"/>
  <c r="G53" i="1"/>
  <c r="F53" i="1" s="1"/>
  <c r="E53" i="1"/>
  <c r="J52" i="1"/>
  <c r="I52" i="1"/>
  <c r="H52" i="1"/>
  <c r="G52" i="1"/>
  <c r="F52" i="1" s="1"/>
  <c r="E52" i="1"/>
  <c r="J51" i="1"/>
  <c r="I51" i="1"/>
  <c r="H51" i="1"/>
  <c r="G51" i="1"/>
  <c r="F51" i="1" s="1"/>
  <c r="E51" i="1"/>
  <c r="J50" i="1"/>
  <c r="I50" i="1"/>
  <c r="H50" i="1"/>
  <c r="G50" i="1"/>
  <c r="F50" i="1" s="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I39" i="1" s="1"/>
  <c r="I38" i="1" s="1"/>
  <c r="H40" i="1"/>
  <c r="H39" i="1" s="1"/>
  <c r="H38" i="1" s="1"/>
  <c r="G40" i="1"/>
  <c r="F40" i="1" s="1"/>
  <c r="F39" i="1" s="1"/>
  <c r="F38" i="1" s="1"/>
  <c r="E40" i="1"/>
  <c r="J39" i="1"/>
  <c r="E39" i="1"/>
  <c r="M38" i="1"/>
  <c r="L38" i="1"/>
  <c r="K38" i="1"/>
  <c r="J38" i="1"/>
  <c r="E38" i="1"/>
  <c r="J37" i="1"/>
  <c r="I37" i="1"/>
  <c r="H37" i="1"/>
  <c r="G37" i="1"/>
  <c r="F37" i="1"/>
  <c r="E37" i="1"/>
  <c r="J36" i="1"/>
  <c r="I36" i="1"/>
  <c r="H36" i="1"/>
  <c r="G36" i="1"/>
  <c r="F36" i="1" s="1"/>
  <c r="E36" i="1"/>
  <c r="F35" i="1"/>
  <c r="F34" i="1"/>
  <c r="J33" i="1"/>
  <c r="I33" i="1"/>
  <c r="H33" i="1"/>
  <c r="G33" i="1"/>
  <c r="F33" i="1" s="1"/>
  <c r="E33" i="1"/>
  <c r="J32" i="1"/>
  <c r="I32" i="1"/>
  <c r="H32" i="1"/>
  <c r="G32" i="1"/>
  <c r="F32" i="1"/>
  <c r="E32" i="1"/>
  <c r="J31" i="1"/>
  <c r="I31" i="1"/>
  <c r="H31" i="1"/>
  <c r="G31" i="1"/>
  <c r="F31" i="1" s="1"/>
  <c r="E31" i="1"/>
  <c r="J30" i="1"/>
  <c r="I30" i="1"/>
  <c r="H30" i="1"/>
  <c r="G30" i="1"/>
  <c r="F30" i="1"/>
  <c r="E30" i="1"/>
  <c r="J29" i="1"/>
  <c r="I29" i="1"/>
  <c r="H29" i="1"/>
  <c r="G29" i="1"/>
  <c r="F29" i="1" s="1"/>
  <c r="E29" i="1"/>
  <c r="J28" i="1"/>
  <c r="I28" i="1"/>
  <c r="H28" i="1"/>
  <c r="G28" i="1"/>
  <c r="F28" i="1"/>
  <c r="E28" i="1"/>
  <c r="J27" i="1"/>
  <c r="I27" i="1"/>
  <c r="H27" i="1"/>
  <c r="G27" i="1"/>
  <c r="F27" i="1" s="1"/>
  <c r="E27" i="1"/>
  <c r="J26" i="1"/>
  <c r="I26" i="1"/>
  <c r="H26" i="1"/>
  <c r="H25" i="1" s="1"/>
  <c r="H22" i="1" s="1"/>
  <c r="G26" i="1"/>
  <c r="G25" i="1" s="1"/>
  <c r="G22" i="1" s="1"/>
  <c r="F26" i="1"/>
  <c r="E26" i="1"/>
  <c r="M25" i="1"/>
  <c r="L25" i="1"/>
  <c r="K25" i="1"/>
  <c r="K22" i="1" s="1"/>
  <c r="K64" i="1" s="1"/>
  <c r="K65" i="1" s="1"/>
  <c r="J25" i="1"/>
  <c r="I25" i="1"/>
  <c r="I22" i="1" s="1"/>
  <c r="I64" i="1" s="1"/>
  <c r="E25" i="1"/>
  <c r="F24" i="1"/>
  <c r="J23" i="1"/>
  <c r="J22" i="1" s="1"/>
  <c r="J64" i="1" s="1"/>
  <c r="I23" i="1"/>
  <c r="H23" i="1"/>
  <c r="G23" i="1"/>
  <c r="F23" i="1"/>
  <c r="E23" i="1"/>
  <c r="E22" i="1" s="1"/>
  <c r="M22" i="1"/>
  <c r="M64" i="1" s="1"/>
  <c r="L22" i="1"/>
  <c r="L64" i="1" s="1"/>
  <c r="L65" i="1" s="1"/>
  <c r="F15" i="1"/>
  <c r="E15" i="1"/>
  <c r="B8" i="1" s="1"/>
  <c r="F13" i="1"/>
  <c r="E13" i="1"/>
  <c r="B13" i="1"/>
  <c r="I11" i="1"/>
  <c r="H11" i="1"/>
  <c r="F11" i="1"/>
  <c r="B11" i="1"/>
  <c r="I65" i="1" l="1"/>
  <c r="I105" i="1"/>
  <c r="J66" i="1"/>
  <c r="J65" i="1" s="1"/>
  <c r="M65" i="1"/>
  <c r="F68" i="1"/>
  <c r="E64" i="1"/>
  <c r="F77" i="1"/>
  <c r="F22" i="1"/>
  <c r="F64" i="1" s="1"/>
  <c r="F25" i="1"/>
  <c r="H64" i="1"/>
  <c r="H68" i="1"/>
  <c r="H66" i="1" s="1"/>
  <c r="G86" i="1"/>
  <c r="G66" i="1" s="1"/>
  <c r="G39" i="1"/>
  <c r="G38" i="1" s="1"/>
  <c r="G64" i="1" s="1"/>
  <c r="G65" i="1" l="1"/>
  <c r="G105" i="1"/>
  <c r="H65" i="1"/>
  <c r="H105" i="1"/>
  <c r="F65" i="1"/>
  <c r="F105" i="1"/>
  <c r="E105" i="1"/>
  <c r="E65" i="1"/>
  <c r="F66" i="1"/>
  <c r="J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<sst xmlns="http://schemas.openxmlformats.org/spreadsheetml/2006/main" count="247" uniqueCount="175">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</sst>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B1_2024_06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45473</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6994</v>
          </cell>
          <cell r="H74">
            <v>0</v>
          </cell>
          <cell r="I74">
            <v>0</v>
          </cell>
          <cell r="J74">
            <v>0</v>
          </cell>
        </row>
        <row r="77">
          <cell r="G77">
            <v>6986</v>
          </cell>
          <cell r="H77">
            <v>0</v>
          </cell>
          <cell r="I77">
            <v>0</v>
          </cell>
        </row>
        <row r="78">
          <cell r="G78">
            <v>0</v>
          </cell>
          <cell r="H78">
            <v>0</v>
          </cell>
          <cell r="I78">
            <v>0</v>
          </cell>
        </row>
        <row r="90">
          <cell r="E90">
            <v>110000</v>
          </cell>
          <cell r="G90">
            <v>93690</v>
          </cell>
          <cell r="H90">
            <v>0</v>
          </cell>
          <cell r="I90">
            <v>7</v>
          </cell>
          <cell r="J90">
            <v>0</v>
          </cell>
        </row>
        <row r="94">
          <cell r="E94">
            <v>0</v>
          </cell>
          <cell r="G94">
            <v>0</v>
          </cell>
          <cell r="H94">
            <v>0</v>
          </cell>
          <cell r="I94">
            <v>0</v>
          </cell>
          <cell r="J94">
            <v>0</v>
          </cell>
        </row>
        <row r="106">
          <cell r="E106">
            <v>120000</v>
          </cell>
          <cell r="G106">
            <v>1414</v>
          </cell>
          <cell r="H106">
            <v>0</v>
          </cell>
          <cell r="I106">
            <v>0</v>
          </cell>
          <cell r="J106">
            <v>0</v>
          </cell>
        </row>
        <row r="110">
          <cell r="E110">
            <v>0</v>
          </cell>
          <cell r="G110">
            <v>200</v>
          </cell>
          <cell r="H110">
            <v>0</v>
          </cell>
          <cell r="I110">
            <v>14</v>
          </cell>
          <cell r="J110">
            <v>-32200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1257442</v>
          </cell>
          <cell r="G187">
            <v>507328</v>
          </cell>
          <cell r="H187">
            <v>0</v>
          </cell>
          <cell r="I187">
            <v>-925</v>
          </cell>
          <cell r="J187">
            <v>74012</v>
          </cell>
        </row>
        <row r="190">
          <cell r="E190">
            <v>81706</v>
          </cell>
          <cell r="G190">
            <v>45355</v>
          </cell>
          <cell r="H190">
            <v>0</v>
          </cell>
          <cell r="I190">
            <v>-245</v>
          </cell>
          <cell r="J190">
            <v>1954</v>
          </cell>
        </row>
        <row r="196">
          <cell r="E196">
            <v>388592</v>
          </cell>
          <cell r="G196">
            <v>0</v>
          </cell>
          <cell r="H196">
            <v>0</v>
          </cell>
          <cell r="I196">
            <v>0</v>
          </cell>
          <cell r="J196">
            <v>178915</v>
          </cell>
        </row>
        <row r="204">
          <cell r="E204">
            <v>0</v>
          </cell>
          <cell r="G204">
            <v>0</v>
          </cell>
          <cell r="H204">
            <v>0</v>
          </cell>
          <cell r="I204">
            <v>0</v>
          </cell>
          <cell r="J204">
            <v>0</v>
          </cell>
        </row>
        <row r="205">
          <cell r="E205">
            <v>634443</v>
          </cell>
          <cell r="G205">
            <v>398409</v>
          </cell>
          <cell r="H205">
            <v>0</v>
          </cell>
          <cell r="I205">
            <v>13795</v>
          </cell>
          <cell r="J205">
            <v>0</v>
          </cell>
        </row>
        <row r="223">
          <cell r="E223">
            <v>20000</v>
          </cell>
          <cell r="G223">
            <v>15649</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51700</v>
          </cell>
          <cell r="G279">
            <v>23020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1686125</v>
          </cell>
          <cell r="G394">
            <v>-573623</v>
          </cell>
          <cell r="H394">
            <v>0</v>
          </cell>
          <cell r="I394">
            <v>0</v>
          </cell>
          <cell r="J394">
            <v>0</v>
          </cell>
        </row>
        <row r="399">
          <cell r="E399">
            <v>497758</v>
          </cell>
          <cell r="G399">
            <v>497758</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1003561</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254881</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-27704</v>
          </cell>
          <cell r="H527">
            <v>0</v>
          </cell>
          <cell r="I527">
            <v>0</v>
          </cell>
          <cell r="J527">
            <v>32200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-5</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-12609</v>
          </cell>
          <cell r="H594">
            <v>0</v>
          </cell>
          <cell r="I594">
            <v>12609</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45478</v>
          </cell>
          <cell r="E608" t="str">
            <v>056/813202</v>
          </cell>
          <cell r="H608" t="str">
            <v>riosvbs@unacs.bg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7" sqref="B2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45473</v>
      </c>
      <c r="G11" s="25" t="s">
        <v>1</v>
      </c>
      <c r="H11" s="26">
        <f>+[1]OTCHET!H9</f>
        <v>102007021</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250000</v>
      </c>
      <c r="F22" s="110">
        <f t="shared" si="0"/>
        <v>70119</v>
      </c>
      <c r="G22" s="111">
        <f t="shared" si="0"/>
        <v>102298</v>
      </c>
      <c r="H22" s="112">
        <f t="shared" si="0"/>
        <v>0</v>
      </c>
      <c r="I22" s="112">
        <f t="shared" si="0"/>
        <v>21</v>
      </c>
      <c r="J22" s="113">
        <f t="shared" si="0"/>
        <v>-32200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250000</v>
      </c>
      <c r="F25" s="135">
        <f>+F26+F30+F31+F32+F33</f>
        <v>70119</v>
      </c>
      <c r="G25" s="136">
        <f t="shared" ref="G25:M25" si="2">+G26+G30+G31+G32+G33</f>
        <v>102298</v>
      </c>
      <c r="H25" s="137">
        <f>+H26+H30+H31+H32+H33</f>
        <v>0</v>
      </c>
      <c r="I25" s="137">
        <f>+I26+I30+I31+I32+I33</f>
        <v>21</v>
      </c>
      <c r="J25" s="138">
        <f>+J26+J30+J31+J32+J33</f>
        <v>-32200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20000</v>
      </c>
      <c r="F26" s="141">
        <f t="shared" si="1"/>
        <v>6994</v>
      </c>
      <c r="G26" s="142">
        <f>[1]OTCHET!G74</f>
        <v>6994</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6986</v>
      </c>
      <c r="G28" s="157">
        <f>[1]OTCHET!G77</f>
        <v>6986</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110000</v>
      </c>
      <c r="F30" s="170">
        <f t="shared" si="1"/>
        <v>93697</v>
      </c>
      <c r="G30" s="171">
        <f>[1]OTCHET!G90+[1]OTCHET!G93+[1]OTCHET!G94</f>
        <v>93690</v>
      </c>
      <c r="H30" s="172">
        <f>[1]OTCHET!H90+[1]OTCHET!H93+[1]OTCHET!H94</f>
        <v>0</v>
      </c>
      <c r="I30" s="172">
        <f>[1]OTCHET!I90+[1]OTCHET!I93+[1]OTCHET!I94</f>
        <v>7</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120000</v>
      </c>
      <c r="F31" s="176">
        <f t="shared" si="1"/>
        <v>1414</v>
      </c>
      <c r="G31" s="177">
        <f>[1]OTCHET!G106</f>
        <v>1414</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-31986</v>
      </c>
      <c r="G32" s="177">
        <f>[1]OTCHET!G110+[1]OTCHET!G119+[1]OTCHET!G135+[1]OTCHET!G136</f>
        <v>200</v>
      </c>
      <c r="H32" s="178">
        <f>[1]OTCHET!H110+[1]OTCHET!H119+[1]OTCHET!H135+[1]OTCHET!H136</f>
        <v>0</v>
      </c>
      <c r="I32" s="178">
        <f>[1]OTCHET!I110+[1]OTCHET!I119+[1]OTCHET!I135+[1]OTCHET!I136</f>
        <v>14</v>
      </c>
      <c r="J32" s="179">
        <f>[1]OTCHET!J110+[1]OTCHET!J119+[1]OTCHET!J135+[1]OTCHET!J136</f>
        <v>-32200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2433883</v>
      </c>
      <c r="F38" s="217">
        <f t="shared" si="3"/>
        <v>1257267</v>
      </c>
      <c r="G38" s="218">
        <f t="shared" si="3"/>
        <v>989761</v>
      </c>
      <c r="H38" s="219">
        <f t="shared" si="3"/>
        <v>0</v>
      </c>
      <c r="I38" s="219">
        <f t="shared" si="3"/>
        <v>12625</v>
      </c>
      <c r="J38" s="220">
        <f t="shared" si="3"/>
        <v>254881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1727740</v>
      </c>
      <c r="F39" s="229">
        <f t="shared" si="4"/>
        <v>806394</v>
      </c>
      <c r="G39" s="230">
        <f t="shared" si="4"/>
        <v>552683</v>
      </c>
      <c r="H39" s="231">
        <f t="shared" si="4"/>
        <v>0</v>
      </c>
      <c r="I39" s="231">
        <f t="shared" si="4"/>
        <v>-1170</v>
      </c>
      <c r="J39" s="232">
        <f t="shared" si="4"/>
        <v>254881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1257442</v>
      </c>
      <c r="F40" s="237">
        <f t="shared" si="1"/>
        <v>580415</v>
      </c>
      <c r="G40" s="238">
        <f>[1]OTCHET!G187</f>
        <v>507328</v>
      </c>
      <c r="H40" s="239">
        <f>[1]OTCHET!H187</f>
        <v>0</v>
      </c>
      <c r="I40" s="239">
        <f>[1]OTCHET!I187</f>
        <v>-925</v>
      </c>
      <c r="J40" s="240">
        <f>[1]OTCHET!J187</f>
        <v>74012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81706</v>
      </c>
      <c r="F41" s="245">
        <f t="shared" si="1"/>
        <v>47064</v>
      </c>
      <c r="G41" s="246">
        <f>[1]OTCHET!G190</f>
        <v>45355</v>
      </c>
      <c r="H41" s="247">
        <f>[1]OTCHET!H190</f>
        <v>0</v>
      </c>
      <c r="I41" s="247">
        <f>[1]OTCHET!I190</f>
        <v>-245</v>
      </c>
      <c r="J41" s="248">
        <f>[1]OTCHET!J190</f>
        <v>1954</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388592</v>
      </c>
      <c r="F42" s="252">
        <f t="shared" si="1"/>
        <v>178915</v>
      </c>
      <c r="G42" s="253">
        <f>+[1]OTCHET!G196+[1]OTCHET!G204</f>
        <v>0</v>
      </c>
      <c r="H42" s="254">
        <f>+[1]OTCHET!H196+[1]OTCHET!H204</f>
        <v>0</v>
      </c>
      <c r="I42" s="254">
        <f>+[1]OTCHET!I196+[1]OTCHET!I204</f>
        <v>0</v>
      </c>
      <c r="J42" s="255">
        <f>+[1]OTCHET!J196+[1]OTCHET!J204</f>
        <v>178915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654443</v>
      </c>
      <c r="F43" s="258">
        <f t="shared" si="1"/>
        <v>427853</v>
      </c>
      <c r="G43" s="259">
        <f>+[1]OTCHET!G205+[1]OTCHET!G223+[1]OTCHET!G274</f>
        <v>414058</v>
      </c>
      <c r="H43" s="260">
        <f>+[1]OTCHET!H205+[1]OTCHET!H223+[1]OTCHET!H274</f>
        <v>0</v>
      </c>
      <c r="I43" s="260">
        <f>+[1]OTCHET!I205+[1]OTCHET!I223+[1]OTCHET!I274</f>
        <v>13795</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51700</v>
      </c>
      <c r="F49" s="176">
        <f t="shared" si="1"/>
        <v>23020</v>
      </c>
      <c r="G49" s="177">
        <f>[1]OTCHET!G278+[1]OTCHET!G279+[1]OTCHET!G287+[1]OTCHET!G290</f>
        <v>23020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2183883</v>
      </c>
      <c r="F56" s="301">
        <f t="shared" si="5"/>
        <v>1182577</v>
      </c>
      <c r="G56" s="302">
        <f t="shared" si="5"/>
        <v>927696</v>
      </c>
      <c r="H56" s="303">
        <f t="shared" si="5"/>
        <v>0</v>
      </c>
      <c r="I56" s="304">
        <f t="shared" si="5"/>
        <v>0</v>
      </c>
      <c r="J56" s="305">
        <f t="shared" si="5"/>
        <v>254881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2183883</v>
      </c>
      <c r="F58" s="312">
        <f t="shared" si="1"/>
        <v>927696</v>
      </c>
      <c r="G58" s="313">
        <f>+[1]OTCHET!G386+[1]OTCHET!G394+[1]OTCHET!G399+[1]OTCHET!G402+[1]OTCHET!G405+[1]OTCHET!G408+[1]OTCHET!G409+[1]OTCHET!G412+[1]OTCHET!G425+[1]OTCHET!G426+[1]OTCHET!G427+[1]OTCHET!G428+[1]OTCHET!G429</f>
        <v>927696</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254881</v>
      </c>
      <c r="G62" s="208">
        <f>[1]OTCHET!G415</f>
        <v>0</v>
      </c>
      <c r="H62" s="209">
        <f>[1]OTCHET!H415</f>
        <v>0</v>
      </c>
      <c r="I62" s="209">
        <f>[1]OTCHET!I415</f>
        <v>0</v>
      </c>
      <c r="J62" s="210">
        <f>[1]OTCHET!J415</f>
        <v>254881</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-4571</v>
      </c>
      <c r="G64" s="345">
        <f t="shared" si="6"/>
        <v>40233</v>
      </c>
      <c r="H64" s="346">
        <f t="shared" si="6"/>
        <v>0</v>
      </c>
      <c r="I64" s="346">
        <f t="shared" si="6"/>
        <v>-12604</v>
      </c>
      <c r="J64" s="347">
        <f t="shared" si="6"/>
        <v>-32200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4571</v>
      </c>
      <c r="G66" s="357">
        <f t="shared" ref="G66:L66" si="8">SUM(+G68+G76+G77+G84+G85+G86+G89+G90+G91+G92+G93+G94+G95)</f>
        <v>-40233</v>
      </c>
      <c r="H66" s="358">
        <f>SUM(+H68+H76+H77+H84+H85+H86+H89+H90+H91+H92+H93+H94+H95)</f>
        <v>0</v>
      </c>
      <c r="I66" s="358">
        <f>SUM(+I68+I76+I77+I84+I85+I86+I89+I90+I91+I92+I93+I94+I95)</f>
        <v>12604</v>
      </c>
      <c r="J66" s="359">
        <f>SUM(+J68+J76+J77+J84+J85+J86+J89+J90+J91+J92+J93+J94+J95)</f>
        <v>32200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4576</v>
      </c>
      <c r="G86" s="318">
        <f t="shared" ref="G86:M86" si="11">+G87+G88</f>
        <v>-27624</v>
      </c>
      <c r="H86" s="319">
        <f>+H87+H88</f>
        <v>0</v>
      </c>
      <c r="I86" s="319">
        <f>+I87+I88</f>
        <v>0</v>
      </c>
      <c r="J86" s="320">
        <f>+J87+J88</f>
        <v>32200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4576</v>
      </c>
      <c r="G88" s="391">
        <f>+[1]OTCHET!G524+[1]OTCHET!G527+[1]OTCHET!G547</f>
        <v>-27624</v>
      </c>
      <c r="H88" s="392">
        <f>+[1]OTCHET!H524+[1]OTCHET!H527+[1]OTCHET!H547</f>
        <v>0</v>
      </c>
      <c r="I88" s="392">
        <f>+[1]OTCHET!I524+[1]OTCHET!I527+[1]OTCHET!I547</f>
        <v>0</v>
      </c>
      <c r="J88" s="393">
        <f>+[1]OTCHET!J524+[1]OTCHET!J527+[1]OTCHET!J547</f>
        <v>32200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-5</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-5</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-12609</v>
      </c>
      <c r="H95" s="130">
        <f>[1]OTCHET!H594</f>
        <v>0</v>
      </c>
      <c r="I95" s="130">
        <f>[1]OTCHET!I594</f>
        <v>12609</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+[1]OTCHET!H608</f>
        <v>riosvbs@unacs.bg</v>
      </c>
      <c r="C107" s="429"/>
      <c r="D107" s="429"/>
      <c r="E107" s="434"/>
      <c r="F107" s="19"/>
      <c r="G107" s="435" t="str">
        <f>+[1]OTCHET!E608</f>
        <v>056/813202</v>
      </c>
      <c r="H107" s="435">
        <f>+[1]OTCHET!F608</f>
        <v>0</v>
      </c>
      <c r="I107" s="436"/>
      <c r="J107" s="437">
        <f>+[1]OTCHET!B608</f>
        <v>45478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+[1]OTCHET!D606</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+[1]OTCHET!G603</f>
        <v>Валентин Косев</v>
      </c>
      <c r="F114" s="448"/>
      <c r="G114" s="453"/>
      <c r="H114" s="3"/>
      <c r="I114" s="448" t="str">
        <f>+[1]OTCHET!G606</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2024-08-12T10:40:41Z</dcterms:created>
  <dcterms:modified xsi:type="dcterms:W3CDTF">2024-08-12T10:41:23Z</dcterms:modified>
</cp:coreProperties>
</file>