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с натрупване" sheetId="1" r:id="rId1"/>
  </sheets>
  <calcPr calcId="145621"/>
</workbook>
</file>

<file path=xl/calcChain.xml><?xml version="1.0" encoding="utf-8"?>
<calcChain xmlns="http://schemas.openxmlformats.org/spreadsheetml/2006/main">
  <c r="M26" i="1" l="1"/>
  <c r="M27" i="1"/>
  <c r="M28" i="1"/>
  <c r="M29" i="1"/>
  <c r="M30" i="1"/>
  <c r="M31" i="1"/>
  <c r="M25" i="1"/>
  <c r="K26" i="1"/>
  <c r="K27" i="1"/>
  <c r="K28" i="1"/>
  <c r="K29" i="1"/>
  <c r="K30" i="1"/>
  <c r="K31" i="1"/>
  <c r="K25" i="1"/>
  <c r="L25" i="1"/>
  <c r="L26" i="1"/>
  <c r="L27" i="1"/>
  <c r="L28" i="1"/>
  <c r="L29" i="1"/>
  <c r="L30" i="1"/>
  <c r="L31" i="1"/>
  <c r="M39" i="1"/>
  <c r="M40" i="1"/>
  <c r="M41" i="1"/>
  <c r="M42" i="1"/>
  <c r="M43" i="1"/>
  <c r="M44" i="1"/>
  <c r="M45" i="1"/>
  <c r="K40" i="1"/>
  <c r="K41" i="1"/>
  <c r="K42" i="1"/>
  <c r="K43" i="1"/>
  <c r="K44" i="1"/>
  <c r="K45" i="1"/>
  <c r="I44" i="1"/>
  <c r="M73" i="1" l="1"/>
  <c r="I73" i="1"/>
  <c r="L73" i="1" s="1"/>
  <c r="M72" i="1"/>
  <c r="K72" i="1"/>
  <c r="I72" i="1"/>
  <c r="L72" i="1" s="1"/>
  <c r="M71" i="1"/>
  <c r="I71" i="1"/>
  <c r="L71" i="1" s="1"/>
  <c r="M70" i="1"/>
  <c r="K70" i="1"/>
  <c r="I70" i="1"/>
  <c r="L70" i="1" s="1"/>
  <c r="M69" i="1"/>
  <c r="I69" i="1"/>
  <c r="L69" i="1" s="1"/>
  <c r="M68" i="1"/>
  <c r="K68" i="1"/>
  <c r="I68" i="1"/>
  <c r="L68" i="1" s="1"/>
  <c r="M67" i="1"/>
  <c r="I67" i="1"/>
  <c r="L67" i="1" s="1"/>
  <c r="I7" i="1"/>
  <c r="I8" i="1"/>
  <c r="I9" i="1"/>
  <c r="I10" i="1"/>
  <c r="I11" i="1"/>
  <c r="L11" i="1" s="1"/>
  <c r="I12" i="1"/>
  <c r="I13" i="1"/>
  <c r="K13" i="1" s="1"/>
  <c r="I14" i="1"/>
  <c r="L14" i="1" s="1"/>
  <c r="I15" i="1"/>
  <c r="L15" i="1" s="1"/>
  <c r="I16" i="1"/>
  <c r="K16" i="1" s="1"/>
  <c r="I17" i="1"/>
  <c r="I21" i="1"/>
  <c r="I22" i="1"/>
  <c r="I23" i="1"/>
  <c r="I24" i="1"/>
  <c r="I32" i="1"/>
  <c r="I33" i="1"/>
  <c r="I34" i="1"/>
  <c r="L34" i="1" s="1"/>
  <c r="I35" i="1"/>
  <c r="I36" i="1"/>
  <c r="I37" i="1"/>
  <c r="I38" i="1"/>
  <c r="I39" i="1"/>
  <c r="I40" i="1"/>
  <c r="I41" i="1"/>
  <c r="I42" i="1"/>
  <c r="I43" i="1"/>
  <c r="I45" i="1"/>
  <c r="I46" i="1"/>
  <c r="I47" i="1"/>
  <c r="I48" i="1"/>
  <c r="L48" i="1" s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27" i="1"/>
  <c r="I28" i="1"/>
  <c r="I29" i="1"/>
  <c r="I30" i="1"/>
  <c r="I31" i="1"/>
  <c r="I26" i="1"/>
  <c r="I25" i="1"/>
  <c r="I19" i="1"/>
  <c r="I20" i="1"/>
  <c r="K20" i="1" s="1"/>
  <c r="I18" i="1"/>
  <c r="L12" i="1"/>
  <c r="I5" i="1"/>
  <c r="I6" i="1"/>
  <c r="L6" i="1" s="1"/>
  <c r="M62" i="1"/>
  <c r="L62" i="1"/>
  <c r="K62" i="1"/>
  <c r="M55" i="1"/>
  <c r="L55" i="1"/>
  <c r="K55" i="1"/>
  <c r="M48" i="1"/>
  <c r="K48" i="1"/>
  <c r="L41" i="1"/>
  <c r="M34" i="1"/>
  <c r="K34" i="1"/>
  <c r="M20" i="1"/>
  <c r="M14" i="1"/>
  <c r="M15" i="1"/>
  <c r="M16" i="1"/>
  <c r="M17" i="1"/>
  <c r="L17" i="1"/>
  <c r="K14" i="1"/>
  <c r="M13" i="1"/>
  <c r="L13" i="1"/>
  <c r="M6" i="1"/>
  <c r="K6" i="1"/>
  <c r="L20" i="1" l="1"/>
  <c r="L16" i="1"/>
  <c r="K73" i="1"/>
  <c r="K71" i="1"/>
  <c r="K15" i="1"/>
  <c r="K69" i="1"/>
  <c r="M5" i="1"/>
  <c r="M7" i="1"/>
  <c r="M8" i="1"/>
  <c r="M9" i="1"/>
  <c r="M10" i="1"/>
  <c r="M11" i="1"/>
  <c r="M12" i="1"/>
  <c r="M18" i="1"/>
  <c r="M19" i="1"/>
  <c r="M21" i="1"/>
  <c r="M22" i="1"/>
  <c r="M23" i="1"/>
  <c r="M24" i="1"/>
  <c r="M32" i="1"/>
  <c r="M33" i="1"/>
  <c r="M35" i="1"/>
  <c r="M36" i="1"/>
  <c r="M37" i="1"/>
  <c r="M38" i="1"/>
  <c r="M46" i="1"/>
  <c r="M47" i="1"/>
  <c r="M49" i="1"/>
  <c r="M50" i="1"/>
  <c r="M51" i="1"/>
  <c r="M52" i="1"/>
  <c r="M53" i="1"/>
  <c r="M54" i="1"/>
  <c r="M56" i="1"/>
  <c r="M57" i="1"/>
  <c r="M58" i="1"/>
  <c r="M59" i="1"/>
  <c r="M60" i="1"/>
  <c r="M61" i="1"/>
  <c r="M63" i="1"/>
  <c r="M64" i="1"/>
  <c r="M65" i="1"/>
  <c r="M66" i="1"/>
  <c r="L5" i="1"/>
  <c r="L7" i="1"/>
  <c r="L8" i="1"/>
  <c r="L9" i="1"/>
  <c r="L10" i="1"/>
  <c r="L18" i="1"/>
  <c r="L19" i="1"/>
  <c r="L21" i="1"/>
  <c r="L22" i="1"/>
  <c r="L23" i="1"/>
  <c r="L24" i="1"/>
  <c r="L32" i="1"/>
  <c r="L33" i="1"/>
  <c r="L35" i="1"/>
  <c r="L36" i="1"/>
  <c r="L37" i="1"/>
  <c r="L38" i="1"/>
  <c r="L39" i="1"/>
  <c r="L40" i="1"/>
  <c r="L42" i="1"/>
  <c r="L43" i="1"/>
  <c r="L44" i="1"/>
  <c r="L45" i="1"/>
  <c r="L46" i="1"/>
  <c r="L47" i="1"/>
  <c r="L49" i="1"/>
  <c r="L50" i="1"/>
  <c r="L51" i="1"/>
  <c r="L52" i="1"/>
  <c r="L53" i="1"/>
  <c r="L54" i="1"/>
  <c r="L56" i="1"/>
  <c r="L57" i="1"/>
  <c r="L58" i="1"/>
  <c r="L59" i="1"/>
  <c r="L60" i="1"/>
  <c r="L61" i="1"/>
  <c r="L63" i="1"/>
  <c r="L64" i="1"/>
  <c r="L65" i="1"/>
  <c r="L66" i="1"/>
  <c r="K5" i="1" l="1"/>
  <c r="K7" i="1"/>
  <c r="K8" i="1"/>
  <c r="K9" i="1"/>
  <c r="K10" i="1"/>
  <c r="K11" i="1"/>
  <c r="K12" i="1"/>
  <c r="K17" i="1"/>
  <c r="K18" i="1"/>
  <c r="K19" i="1"/>
  <c r="K21" i="1"/>
  <c r="K22" i="1"/>
  <c r="K23" i="1"/>
  <c r="K24" i="1"/>
  <c r="K32" i="1"/>
  <c r="K33" i="1"/>
  <c r="K35" i="1"/>
  <c r="K36" i="1"/>
  <c r="K37" i="1"/>
  <c r="K38" i="1"/>
  <c r="K39" i="1"/>
  <c r="K46" i="1"/>
  <c r="K47" i="1"/>
  <c r="K49" i="1"/>
  <c r="K50" i="1"/>
  <c r="K51" i="1"/>
  <c r="K52" i="1"/>
  <c r="K53" i="1"/>
  <c r="K54" i="1"/>
  <c r="K56" i="1"/>
  <c r="K57" i="1"/>
  <c r="K58" i="1"/>
  <c r="K59" i="1"/>
  <c r="K60" i="1"/>
  <c r="K61" i="1"/>
  <c r="K63" i="1"/>
  <c r="K64" i="1"/>
  <c r="K65" i="1"/>
  <c r="K66" i="1"/>
  <c r="J4" i="1"/>
  <c r="M4" i="1" s="1"/>
  <c r="I4" i="1"/>
  <c r="L4" i="1" s="1"/>
  <c r="K4" i="1" l="1"/>
</calcChain>
</file>

<file path=xl/sharedStrings.xml><?xml version="1.0" encoding="utf-8"?>
<sst xmlns="http://schemas.openxmlformats.org/spreadsheetml/2006/main" count="81" uniqueCount="36">
  <si>
    <t>Количества депонирани отпадъци и заплатени отчисления за депониране, съгласно чл.60 и чл.64 от ЗУО на Регионално депо Братово - Запад по общини</t>
  </si>
  <si>
    <t>№ по ред</t>
  </si>
  <si>
    <t>Вид на депото/клетка на депото</t>
  </si>
  <si>
    <t>Община</t>
  </si>
  <si>
    <t xml:space="preserve">Количество депонирани неопасни отпадъци </t>
  </si>
  <si>
    <t>Размер на  отчисленията по чл.60 (лв/тон)</t>
  </si>
  <si>
    <t>Постъпили в сметката на РИОСВ отчисления</t>
  </si>
  <si>
    <t>Следва да постъпят в сметката на РИОСВ отчисления по чл.60 ЗУО (лв.)</t>
  </si>
  <si>
    <t>Следва да постъпят в сметката на РИОСВ отчисления по чл.64 ЗУО (лв.)</t>
  </si>
  <si>
    <t>Обща сума на отчисленията, които следва да постъпят</t>
  </si>
  <si>
    <t>Остава да постъпят по чл.60</t>
  </si>
  <si>
    <t>Остава да постъпят по чл.64</t>
  </si>
  <si>
    <t>Дължима лихва за отчисленията по чл.20 от Наредба №7</t>
  </si>
  <si>
    <t>Натрупана лихва за отчисленията по чл.64 от ЗУО</t>
  </si>
  <si>
    <t>Депонирани количества неопасни отпадъци, за които отчисленията по чл.20 от Наредба №7  се увеличават с 15 на сто</t>
  </si>
  <si>
    <t>Дължими отчисления по чл.20, ал.3 от Наредба №7 (лв.)</t>
  </si>
  <si>
    <t>Количество (тонове)</t>
  </si>
  <si>
    <t>по чл.60 ЗУО (лв).</t>
  </si>
  <si>
    <t>по чл.64 ЗУО (лв.)</t>
  </si>
  <si>
    <t>Изразходени средства (лв)</t>
  </si>
  <si>
    <t>месец</t>
  </si>
  <si>
    <t>Камено</t>
  </si>
  <si>
    <t>Регионално депо за неопасни отпадъци</t>
  </si>
  <si>
    <t>Несебър</t>
  </si>
  <si>
    <t>Поморие</t>
  </si>
  <si>
    <t>Карнобат</t>
  </si>
  <si>
    <t>Айтос</t>
  </si>
  <si>
    <t>Руен</t>
  </si>
  <si>
    <t>Сунгурларе</t>
  </si>
  <si>
    <t>Външни фирми</t>
  </si>
  <si>
    <t>Средец</t>
  </si>
  <si>
    <t>Iтр.2018</t>
  </si>
  <si>
    <t>IIтр.2018</t>
  </si>
  <si>
    <t>IIIтр.2018</t>
  </si>
  <si>
    <t>IVтр.2018</t>
  </si>
  <si>
    <t xml:space="preserve"> Бургас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</si>
</sst>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лв.-402]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2" borderId="2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/>
    <xf numFmtId="0" fontId="4" fillId="2" borderId="0" xfId="0" applyFont="1" applyFill="1" applyAlignment="1"/>
    <xf numFmtId="165" fontId="4" fillId="2" borderId="0" xfId="0" applyNumberFormat="1" applyFont="1" applyFill="1" applyAlignment="1"/>
    <xf numFmtId="164" fontId="4" fillId="2" borderId="6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/>
    <xf numFmtId="0" fontId="4" fillId="2" borderId="14" xfId="0" applyFont="1" applyFill="1" applyBorder="1" applyAlignment="1"/>
    <xf numFmtId="0" fontId="4" fillId="2" borderId="17" xfId="0" applyFont="1" applyFill="1" applyBorder="1" applyAlignment="1">
      <alignment vertical="center"/>
    </xf>
    <xf numFmtId="164" fontId="4" fillId="2" borderId="17" xfId="0" applyNumberFormat="1" applyFont="1" applyFill="1" applyBorder="1" applyAlignment="1">
      <alignment vertical="center"/>
    </xf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/>
    <xf numFmtId="2" fontId="2" fillId="2" borderId="14" xfId="0" applyNumberFormat="1" applyFont="1" applyFill="1" applyBorder="1" applyAlignment="1"/>
    <xf numFmtId="2" fontId="2" fillId="2" borderId="0" xfId="0" applyNumberFormat="1" applyFont="1" applyFill="1" applyAlignment="1"/>
    <xf numFmtId="0" fontId="2" fillId="2" borderId="0" xfId="0" applyFont="1" applyFill="1" applyAlignment="1"/>
    <xf numFmtId="2" fontId="4" fillId="2" borderId="11" xfId="0" applyNumberFormat="1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2" fontId="3" fillId="2" borderId="11" xfId="0" applyNumberFormat="1" applyFont="1" applyFill="1" applyBorder="1" applyAlignment="1">
      <alignment vertical="center"/>
    </xf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0" fontId="3" fillId="2" borderId="0" xfId="0" applyFont="1" applyFill="1" applyAlignment="1"/>
    <xf numFmtId="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/>
    <xf numFmtId="0" fontId="3" fillId="2" borderId="14" xfId="0" applyFont="1" applyFill="1" applyBorder="1" applyAlignment="1"/>
    <xf numFmtId="2" fontId="4" fillId="2" borderId="17" xfId="0" applyNumberFormat="1" applyFont="1" applyFill="1" applyBorder="1" applyAlignment="1">
      <alignment vertical="center"/>
    </xf>
    <xf numFmtId="2" fontId="2" fillId="2" borderId="17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2" fontId="1" fillId="2" borderId="11" xfId="0" applyNumberFormat="1" applyFont="1" applyFill="1" applyBorder="1"/>
    <xf numFmtId="164" fontId="4" fillId="2" borderId="22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/>
    <xf numFmtId="2" fontId="2" fillId="2" borderId="12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5" xfId="0" applyNumberFormat="1" applyFont="1" applyFill="1" applyBorder="1" applyAlignment="1">
      <alignment vertical="center"/>
    </xf>
    <xf numFmtId="2" fontId="2" fillId="2" borderId="17" xfId="0" applyNumberFormat="1" applyFont="1" applyFill="1" applyBorder="1" applyAlignment="1"/>
    <xf numFmtId="2" fontId="2" fillId="2" borderId="18" xfId="0" applyNumberFormat="1" applyFont="1" applyFill="1" applyBorder="1" applyAlignment="1"/>
    <xf numFmtId="0" fontId="4" fillId="2" borderId="11" xfId="0" applyFont="1" applyFill="1" applyBorder="1" applyAlignment="1">
      <alignment vertical="center"/>
    </xf>
    <xf numFmtId="2" fontId="4" fillId="2" borderId="11" xfId="0" applyNumberFormat="1" applyFont="1" applyFill="1" applyBorder="1" applyAlignment="1"/>
    <xf numFmtId="2" fontId="4" fillId="2" borderId="12" xfId="0" applyNumberFormat="1" applyFont="1" applyFill="1" applyBorder="1" applyAlignment="1"/>
    <xf numFmtId="2" fontId="4" fillId="2" borderId="2" xfId="0" applyNumberFormat="1" applyFont="1" applyFill="1" applyBorder="1" applyAlignment="1"/>
    <xf numFmtId="2" fontId="4" fillId="2" borderId="3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2" fontId="4" fillId="2" borderId="3" xfId="0" applyNumberFormat="1" applyFont="1" applyFill="1" applyBorder="1" applyAlignment="1"/>
    <xf numFmtId="2" fontId="4" fillId="2" borderId="29" xfId="0" applyNumberFormat="1" applyFont="1" applyFill="1" applyBorder="1" applyAlignment="1"/>
    <xf numFmtId="0" fontId="4" fillId="2" borderId="11" xfId="0" applyFont="1" applyFill="1" applyBorder="1" applyAlignment="1"/>
    <xf numFmtId="2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/>
    <xf numFmtId="0" fontId="4" fillId="2" borderId="26" xfId="0" applyFont="1" applyFill="1" applyBorder="1" applyAlignment="1"/>
    <xf numFmtId="0" fontId="4" fillId="2" borderId="3" xfId="0" applyFont="1" applyFill="1" applyBorder="1" applyAlignment="1"/>
    <xf numFmtId="0" fontId="4" fillId="2" borderId="29" xfId="0" applyFont="1" applyFill="1" applyBorder="1" applyAlignment="1"/>
    <xf numFmtId="0" fontId="4" fillId="2" borderId="12" xfId="0" applyFont="1" applyFill="1" applyBorder="1" applyAlignment="1"/>
    <xf numFmtId="164" fontId="4" fillId="2" borderId="30" xfId="0" applyNumberFormat="1" applyFont="1" applyFill="1" applyBorder="1" applyAlignment="1">
      <alignment vertical="center"/>
    </xf>
    <xf numFmtId="2" fontId="4" fillId="2" borderId="0" xfId="0" applyNumberFormat="1" applyFont="1" applyFill="1" applyAlignment="1"/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2" fillId="2" borderId="14" xfId="0" applyFont="1" applyFill="1" applyBorder="1" applyAlignment="1"/>
    <xf numFmtId="0" fontId="2" fillId="2" borderId="17" xfId="0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/>
    <xf numFmtId="0" fontId="2" fillId="2" borderId="26" xfId="0" applyFont="1" applyFill="1" applyBorder="1" applyAlignment="1"/>
    <xf numFmtId="164" fontId="1" fillId="2" borderId="2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/>
    <xf numFmtId="0" fontId="2" fillId="2" borderId="29" xfId="0" applyFont="1" applyFill="1" applyBorder="1" applyAlignment="1"/>
    <xf numFmtId="164" fontId="1" fillId="2" borderId="11" xfId="0" applyNumberFormat="1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/>
    <xf numFmtId="2" fontId="2" fillId="2" borderId="6" xfId="0" applyNumberFormat="1" applyFont="1" applyFill="1" applyBorder="1"/>
    <xf numFmtId="164" fontId="2" fillId="2" borderId="6" xfId="0" applyNumberFormat="1" applyFont="1" applyFill="1" applyBorder="1"/>
    <xf numFmtId="164" fontId="3" fillId="2" borderId="6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tabSelected="1" topLeftCell="A4" zoomScale="136" zoomScaleNormal="136" workbookViewId="0">
      <selection activeCell="C11" sqref="C11:C17"/>
    </sheetView>
  </sheetViews>
  <sheetFormatPr defaultRowHeight="12.75" x14ac:dyDescent="0.2"/>
  <cols>
    <col min="1" max="4" width="9.140625" style="87"/>
    <col min="5" max="5" width="10" style="87" customWidth="1"/>
    <col min="6" max="6" width="9.140625" style="87"/>
    <col min="7" max="7" width="12.28515625" style="87" customWidth="1"/>
    <col min="8" max="8" width="14.140625" style="87" customWidth="1"/>
    <col min="9" max="9" width="12.42578125" style="87" customWidth="1"/>
    <col min="10" max="10" width="16.42578125" style="87" customWidth="1"/>
    <col min="11" max="11" width="15.7109375" style="87" customWidth="1"/>
    <col min="12" max="12" width="12.85546875" style="87" customWidth="1"/>
    <col min="13" max="13" width="14.7109375" style="87" customWidth="1"/>
    <col min="14" max="15" width="9.140625" style="87"/>
    <col min="16" max="16" width="10.42578125" style="87" bestFit="1" customWidth="1"/>
    <col min="17" max="17" width="9.140625" style="87"/>
    <col min="18" max="19" width="9.42578125" style="87" bestFit="1" customWidth="1"/>
    <col min="20" max="16384" width="9.140625" style="87"/>
  </cols>
  <sheetData>
    <row r="1" spans="1:19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9" ht="41.25" customHeight="1" x14ac:dyDescent="0.2">
      <c r="A2" s="97" t="s">
        <v>1</v>
      </c>
      <c r="B2" s="97" t="s">
        <v>2</v>
      </c>
      <c r="C2" s="94" t="s">
        <v>3</v>
      </c>
      <c r="D2" s="99" t="s">
        <v>4</v>
      </c>
      <c r="E2" s="100"/>
      <c r="F2" s="93" t="s">
        <v>5</v>
      </c>
      <c r="G2" s="101" t="s">
        <v>6</v>
      </c>
      <c r="H2" s="102"/>
      <c r="I2" s="93" t="s">
        <v>7</v>
      </c>
      <c r="J2" s="93" t="s">
        <v>8</v>
      </c>
      <c r="K2" s="94" t="s">
        <v>9</v>
      </c>
      <c r="L2" s="93" t="s">
        <v>10</v>
      </c>
      <c r="M2" s="93" t="s">
        <v>11</v>
      </c>
      <c r="N2" s="93" t="s">
        <v>12</v>
      </c>
      <c r="O2" s="93" t="s">
        <v>13</v>
      </c>
      <c r="P2" s="94" t="s">
        <v>19</v>
      </c>
      <c r="Q2" s="93" t="s">
        <v>14</v>
      </c>
      <c r="R2" s="93" t="s">
        <v>15</v>
      </c>
    </row>
    <row r="3" spans="1:19" ht="169.5" customHeight="1" thickBot="1" x14ac:dyDescent="0.25">
      <c r="A3" s="98"/>
      <c r="B3" s="98"/>
      <c r="C3" s="95"/>
      <c r="D3" s="88" t="s">
        <v>20</v>
      </c>
      <c r="E3" s="88" t="s">
        <v>16</v>
      </c>
      <c r="F3" s="94"/>
      <c r="G3" s="88" t="s">
        <v>17</v>
      </c>
      <c r="H3" s="88" t="s">
        <v>18</v>
      </c>
      <c r="I3" s="94"/>
      <c r="J3" s="94"/>
      <c r="K3" s="95"/>
      <c r="L3" s="94"/>
      <c r="M3" s="94"/>
      <c r="N3" s="94"/>
      <c r="O3" s="94"/>
      <c r="P3" s="95"/>
      <c r="Q3" s="94"/>
      <c r="R3" s="94"/>
    </row>
    <row r="4" spans="1:19" s="27" customFormat="1" ht="12.95" customHeight="1" x14ac:dyDescent="0.2">
      <c r="A4" s="121">
        <v>1</v>
      </c>
      <c r="B4" s="124" t="s">
        <v>22</v>
      </c>
      <c r="C4" s="124" t="s">
        <v>21</v>
      </c>
      <c r="D4" s="82">
        <v>2015</v>
      </c>
      <c r="E4" s="22">
        <v>631.28</v>
      </c>
      <c r="F4" s="23">
        <v>8.6</v>
      </c>
      <c r="G4" s="23">
        <v>3486.96</v>
      </c>
      <c r="H4" s="23">
        <v>11352.880000000001</v>
      </c>
      <c r="I4" s="23">
        <f>E4*F4</f>
        <v>5429.0079999999998</v>
      </c>
      <c r="J4" s="23">
        <f>E4*28</f>
        <v>17675.84</v>
      </c>
      <c r="K4" s="23">
        <f>I4+J4</f>
        <v>23104.847999999998</v>
      </c>
      <c r="L4" s="23">
        <f>I4-G4</f>
        <v>1942.0479999999998</v>
      </c>
      <c r="M4" s="23">
        <f>J4-H4</f>
        <v>6322.9599999999991</v>
      </c>
      <c r="N4" s="24"/>
      <c r="O4" s="24"/>
      <c r="P4" s="22">
        <v>9600</v>
      </c>
      <c r="Q4" s="25"/>
      <c r="R4" s="26"/>
    </row>
    <row r="5" spans="1:19" s="27" customFormat="1" ht="12.95" customHeight="1" x14ac:dyDescent="0.2">
      <c r="A5" s="122"/>
      <c r="B5" s="125"/>
      <c r="C5" s="125"/>
      <c r="D5" s="83">
        <v>2016</v>
      </c>
      <c r="E5" s="14">
        <v>3681.24</v>
      </c>
      <c r="F5" s="2">
        <v>8.6</v>
      </c>
      <c r="G5" s="2">
        <v>27652.720000000001</v>
      </c>
      <c r="H5" s="2">
        <v>110705.31</v>
      </c>
      <c r="I5" s="2">
        <f t="shared" ref="I5:I17" si="0">E5*F5</f>
        <v>31658.663999999997</v>
      </c>
      <c r="J5" s="2">
        <v>127473.32</v>
      </c>
      <c r="K5" s="2">
        <f t="shared" ref="K5:K66" si="1">I5+J5</f>
        <v>159131.984</v>
      </c>
      <c r="L5" s="2">
        <f t="shared" ref="L5:L66" si="2">I5-G5</f>
        <v>4005.9439999999959</v>
      </c>
      <c r="M5" s="2">
        <f t="shared" ref="M5:M66" si="3">J5-H5</f>
        <v>16768.010000000009</v>
      </c>
      <c r="N5" s="28"/>
      <c r="O5" s="28"/>
      <c r="P5" s="14">
        <v>339328.8</v>
      </c>
      <c r="Q5" s="29"/>
      <c r="R5" s="30"/>
    </row>
    <row r="6" spans="1:19" s="27" customFormat="1" ht="12.95" customHeight="1" x14ac:dyDescent="0.2">
      <c r="A6" s="122"/>
      <c r="B6" s="125"/>
      <c r="C6" s="125"/>
      <c r="D6" s="83">
        <v>2017</v>
      </c>
      <c r="E6" s="14">
        <v>6449.49</v>
      </c>
      <c r="F6" s="2">
        <v>8.6</v>
      </c>
      <c r="G6" s="2">
        <v>53693.57</v>
      </c>
      <c r="H6" s="2">
        <v>229913.27</v>
      </c>
      <c r="I6" s="2">
        <f t="shared" si="0"/>
        <v>55465.613999999994</v>
      </c>
      <c r="J6" s="2">
        <v>238203.32</v>
      </c>
      <c r="K6" s="2">
        <f>I6+J6</f>
        <v>293668.93400000001</v>
      </c>
      <c r="L6" s="2">
        <f>I6-G6</f>
        <v>1772.0439999999944</v>
      </c>
      <c r="M6" s="2">
        <f>J6-H6</f>
        <v>8290.0500000000175</v>
      </c>
      <c r="N6" s="28"/>
      <c r="O6" s="28"/>
      <c r="P6" s="14">
        <v>339328.8</v>
      </c>
      <c r="Q6" s="29"/>
      <c r="R6" s="30"/>
    </row>
    <row r="7" spans="1:19" s="27" customFormat="1" ht="12.95" customHeight="1" x14ac:dyDescent="0.2">
      <c r="A7" s="122"/>
      <c r="B7" s="125"/>
      <c r="C7" s="125"/>
      <c r="D7" s="83" t="s">
        <v>31</v>
      </c>
      <c r="E7" s="14">
        <v>7064.47</v>
      </c>
      <c r="F7" s="2">
        <v>8.6</v>
      </c>
      <c r="G7" s="2">
        <v>58696.72</v>
      </c>
      <c r="H7" s="2">
        <v>255062.46</v>
      </c>
      <c r="I7" s="2">
        <f t="shared" si="0"/>
        <v>60754.442000000003</v>
      </c>
      <c r="J7" s="2">
        <v>265877.33</v>
      </c>
      <c r="K7" s="2">
        <f t="shared" si="1"/>
        <v>326631.772</v>
      </c>
      <c r="L7" s="2">
        <f t="shared" si="2"/>
        <v>2057.7220000000016</v>
      </c>
      <c r="M7" s="2">
        <f t="shared" si="3"/>
        <v>10814.870000000024</v>
      </c>
      <c r="N7" s="28"/>
      <c r="O7" s="28"/>
      <c r="P7" s="14">
        <v>339328.8</v>
      </c>
      <c r="Q7" s="29"/>
      <c r="R7" s="30"/>
    </row>
    <row r="8" spans="1:19" s="27" customFormat="1" ht="12.95" customHeight="1" x14ac:dyDescent="0.2">
      <c r="A8" s="122"/>
      <c r="B8" s="125"/>
      <c r="C8" s="125"/>
      <c r="D8" s="83" t="s">
        <v>32</v>
      </c>
      <c r="E8" s="14">
        <v>7857.62</v>
      </c>
      <c r="F8" s="2">
        <v>8.6</v>
      </c>
      <c r="G8" s="2">
        <v>65455.24</v>
      </c>
      <c r="H8" s="2">
        <v>290426.84000000003</v>
      </c>
      <c r="I8" s="2">
        <f t="shared" si="0"/>
        <v>67575.531999999992</v>
      </c>
      <c r="J8" s="2">
        <v>301569.26</v>
      </c>
      <c r="K8" s="2">
        <f t="shared" si="1"/>
        <v>369144.79200000002</v>
      </c>
      <c r="L8" s="2">
        <f t="shared" si="2"/>
        <v>2120.291999999994</v>
      </c>
      <c r="M8" s="2">
        <f t="shared" si="3"/>
        <v>11142.419999999984</v>
      </c>
      <c r="N8" s="28"/>
      <c r="O8" s="28"/>
      <c r="P8" s="14">
        <v>494848.8</v>
      </c>
      <c r="Q8" s="29"/>
      <c r="R8" s="30"/>
    </row>
    <row r="9" spans="1:19" s="27" customFormat="1" ht="12.95" customHeight="1" x14ac:dyDescent="0.2">
      <c r="A9" s="122"/>
      <c r="B9" s="125"/>
      <c r="C9" s="125"/>
      <c r="D9" s="83" t="s">
        <v>33</v>
      </c>
      <c r="E9" s="14">
        <v>8759.3700000000008</v>
      </c>
      <c r="F9" s="2">
        <v>8.6</v>
      </c>
      <c r="G9" s="2">
        <v>72933.570000000007</v>
      </c>
      <c r="H9" s="2">
        <v>329557.65999999997</v>
      </c>
      <c r="I9" s="2">
        <f t="shared" si="0"/>
        <v>75330.582000000009</v>
      </c>
      <c r="J9" s="2">
        <v>342148.15</v>
      </c>
      <c r="K9" s="2">
        <f t="shared" si="1"/>
        <v>417478.73200000002</v>
      </c>
      <c r="L9" s="2">
        <f t="shared" si="2"/>
        <v>2397.0120000000024</v>
      </c>
      <c r="M9" s="2">
        <f t="shared" si="3"/>
        <v>12590.490000000049</v>
      </c>
      <c r="N9" s="28"/>
      <c r="O9" s="28"/>
      <c r="P9" s="14">
        <v>494848.8</v>
      </c>
      <c r="Q9" s="29"/>
      <c r="R9" s="30"/>
    </row>
    <row r="10" spans="1:19" s="21" customFormat="1" ht="12.95" customHeight="1" thickBot="1" x14ac:dyDescent="0.25">
      <c r="A10" s="123"/>
      <c r="B10" s="126"/>
      <c r="C10" s="126"/>
      <c r="D10" s="84" t="s">
        <v>34</v>
      </c>
      <c r="E10" s="31">
        <v>9515</v>
      </c>
      <c r="F10" s="10">
        <v>8.6</v>
      </c>
      <c r="G10" s="10">
        <v>80155.63</v>
      </c>
      <c r="H10" s="10">
        <v>367347.42</v>
      </c>
      <c r="I10" s="10">
        <f t="shared" si="0"/>
        <v>81829</v>
      </c>
      <c r="J10" s="10">
        <v>376151.5</v>
      </c>
      <c r="K10" s="10">
        <f t="shared" si="1"/>
        <v>457980.5</v>
      </c>
      <c r="L10" s="10">
        <f t="shared" si="2"/>
        <v>1673.3699999999953</v>
      </c>
      <c r="M10" s="10">
        <f t="shared" si="3"/>
        <v>8804.0800000000163</v>
      </c>
      <c r="N10" s="32"/>
      <c r="O10" s="32"/>
      <c r="P10" s="14">
        <v>494848.8</v>
      </c>
      <c r="Q10" s="33"/>
      <c r="R10" s="34"/>
    </row>
    <row r="11" spans="1:19" s="21" customFormat="1" ht="12.95" customHeight="1" x14ac:dyDescent="0.2">
      <c r="A11" s="127">
        <v>2</v>
      </c>
      <c r="B11" s="124" t="s">
        <v>22</v>
      </c>
      <c r="C11" s="130" t="s">
        <v>30</v>
      </c>
      <c r="D11" s="82">
        <v>2015</v>
      </c>
      <c r="E11" s="35">
        <v>891.16000000000008</v>
      </c>
      <c r="F11" s="23">
        <v>8.6</v>
      </c>
      <c r="G11" s="23">
        <v>0</v>
      </c>
      <c r="H11" s="36">
        <v>0</v>
      </c>
      <c r="I11" s="23">
        <f t="shared" si="0"/>
        <v>7663.9760000000006</v>
      </c>
      <c r="J11" s="37">
        <v>24952.48</v>
      </c>
      <c r="K11" s="23">
        <f t="shared" si="1"/>
        <v>32616.455999999998</v>
      </c>
      <c r="L11" s="23">
        <f t="shared" si="2"/>
        <v>7663.9760000000006</v>
      </c>
      <c r="M11" s="23">
        <f t="shared" si="3"/>
        <v>24952.48</v>
      </c>
      <c r="N11" s="38"/>
      <c r="O11" s="38"/>
      <c r="P11" s="38"/>
      <c r="Q11" s="39"/>
      <c r="R11" s="40"/>
      <c r="S11" s="20"/>
    </row>
    <row r="12" spans="1:19" s="21" customFormat="1" ht="12.95" customHeight="1" x14ac:dyDescent="0.2">
      <c r="A12" s="128"/>
      <c r="B12" s="125"/>
      <c r="C12" s="131"/>
      <c r="D12" s="83">
        <v>2016</v>
      </c>
      <c r="E12" s="14">
        <v>3731.02</v>
      </c>
      <c r="F12" s="2">
        <v>8.6</v>
      </c>
      <c r="G12" s="2">
        <v>26152.25</v>
      </c>
      <c r="H12" s="15">
        <v>102345.28</v>
      </c>
      <c r="I12" s="2">
        <f t="shared" si="0"/>
        <v>32086.771999999997</v>
      </c>
      <c r="J12" s="16">
        <v>127187.44</v>
      </c>
      <c r="K12" s="2">
        <f t="shared" si="1"/>
        <v>159274.212</v>
      </c>
      <c r="L12" s="2">
        <f t="shared" si="2"/>
        <v>5934.5219999999972</v>
      </c>
      <c r="M12" s="2">
        <f t="shared" si="3"/>
        <v>24842.160000000003</v>
      </c>
      <c r="N12" s="17"/>
      <c r="O12" s="17"/>
      <c r="P12" s="17"/>
      <c r="Q12" s="18"/>
      <c r="R12" s="19"/>
      <c r="S12" s="20"/>
    </row>
    <row r="13" spans="1:19" s="21" customFormat="1" ht="12.95" customHeight="1" x14ac:dyDescent="0.2">
      <c r="A13" s="128"/>
      <c r="B13" s="125"/>
      <c r="C13" s="131"/>
      <c r="D13" s="83">
        <v>2017</v>
      </c>
      <c r="E13" s="14">
        <v>6632.83</v>
      </c>
      <c r="F13" s="2">
        <v>8.6</v>
      </c>
      <c r="G13" s="2">
        <v>39885.94</v>
      </c>
      <c r="H13" s="15">
        <v>163462.64000000001</v>
      </c>
      <c r="I13" s="2">
        <f t="shared" si="0"/>
        <v>57042.337999999996</v>
      </c>
      <c r="J13" s="16">
        <v>243259.84</v>
      </c>
      <c r="K13" s="2">
        <f t="shared" si="1"/>
        <v>300302.17800000001</v>
      </c>
      <c r="L13" s="2">
        <f t="shared" si="2"/>
        <v>17156.397999999994</v>
      </c>
      <c r="M13" s="2">
        <f t="shared" si="3"/>
        <v>79797.199999999983</v>
      </c>
      <c r="N13" s="17"/>
      <c r="O13" s="17"/>
      <c r="P13" s="17"/>
      <c r="Q13" s="18"/>
      <c r="R13" s="19"/>
      <c r="S13" s="20"/>
    </row>
    <row r="14" spans="1:19" s="21" customFormat="1" ht="12.95" customHeight="1" x14ac:dyDescent="0.2">
      <c r="A14" s="128"/>
      <c r="B14" s="125"/>
      <c r="C14" s="131"/>
      <c r="D14" s="83" t="s">
        <v>31</v>
      </c>
      <c r="E14" s="14">
        <v>7298.35</v>
      </c>
      <c r="F14" s="2">
        <v>8.6</v>
      </c>
      <c r="G14" s="2">
        <v>39885.94</v>
      </c>
      <c r="H14" s="15">
        <v>163462.64000000001</v>
      </c>
      <c r="I14" s="2">
        <f t="shared" si="0"/>
        <v>62765.81</v>
      </c>
      <c r="J14" s="16">
        <v>273208.24</v>
      </c>
      <c r="K14" s="2">
        <f t="shared" si="1"/>
        <v>335974.05</v>
      </c>
      <c r="L14" s="2">
        <f t="shared" si="2"/>
        <v>22879.869999999995</v>
      </c>
      <c r="M14" s="2">
        <f t="shared" si="3"/>
        <v>109745.59999999998</v>
      </c>
      <c r="N14" s="17"/>
      <c r="O14" s="17"/>
      <c r="P14" s="17"/>
      <c r="Q14" s="18"/>
      <c r="R14" s="19"/>
      <c r="S14" s="20"/>
    </row>
    <row r="15" spans="1:19" s="21" customFormat="1" ht="12.95" customHeight="1" x14ac:dyDescent="0.2">
      <c r="A15" s="128"/>
      <c r="B15" s="125"/>
      <c r="C15" s="131"/>
      <c r="D15" s="83" t="s">
        <v>32</v>
      </c>
      <c r="E15" s="14">
        <v>8047.54</v>
      </c>
      <c r="F15" s="2">
        <v>8.6</v>
      </c>
      <c r="G15" s="2">
        <v>39885.94</v>
      </c>
      <c r="H15" s="15">
        <v>163462.64000000001</v>
      </c>
      <c r="I15" s="2">
        <f t="shared" si="0"/>
        <v>69208.843999999997</v>
      </c>
      <c r="J15" s="16">
        <v>306921.84000000003</v>
      </c>
      <c r="K15" s="2">
        <f t="shared" si="1"/>
        <v>376130.68400000001</v>
      </c>
      <c r="L15" s="2">
        <f t="shared" si="2"/>
        <v>29322.903999999995</v>
      </c>
      <c r="M15" s="2">
        <f t="shared" si="3"/>
        <v>143459.20000000001</v>
      </c>
      <c r="N15" s="17"/>
      <c r="O15" s="17"/>
      <c r="P15" s="17"/>
      <c r="Q15" s="18"/>
      <c r="R15" s="19"/>
      <c r="S15" s="20"/>
    </row>
    <row r="16" spans="1:19" s="21" customFormat="1" ht="12.95" customHeight="1" x14ac:dyDescent="0.2">
      <c r="A16" s="128"/>
      <c r="B16" s="125"/>
      <c r="C16" s="131"/>
      <c r="D16" s="83" t="s">
        <v>33</v>
      </c>
      <c r="E16" s="14">
        <v>8840.8700000000008</v>
      </c>
      <c r="F16" s="2">
        <v>8.6</v>
      </c>
      <c r="G16" s="2">
        <v>39885.94</v>
      </c>
      <c r="H16" s="15">
        <v>186763.84</v>
      </c>
      <c r="I16" s="2">
        <f t="shared" si="0"/>
        <v>76031.482000000004</v>
      </c>
      <c r="J16" s="16">
        <v>342621.69</v>
      </c>
      <c r="K16" s="2">
        <f t="shared" si="1"/>
        <v>418653.17200000002</v>
      </c>
      <c r="L16" s="2">
        <f t="shared" si="2"/>
        <v>36145.542000000001</v>
      </c>
      <c r="M16" s="2">
        <f t="shared" si="3"/>
        <v>155857.85</v>
      </c>
      <c r="N16" s="17"/>
      <c r="O16" s="17"/>
      <c r="P16" s="17"/>
      <c r="Q16" s="18"/>
      <c r="R16" s="19"/>
      <c r="S16" s="20"/>
    </row>
    <row r="17" spans="1:20" s="21" customFormat="1" ht="12.95" customHeight="1" thickBot="1" x14ac:dyDescent="0.25">
      <c r="A17" s="129"/>
      <c r="B17" s="126"/>
      <c r="C17" s="132"/>
      <c r="D17" s="84" t="s">
        <v>34</v>
      </c>
      <c r="E17" s="31">
        <v>9479.4599999999991</v>
      </c>
      <c r="F17" s="10">
        <v>8.6</v>
      </c>
      <c r="G17" s="10">
        <v>39885.94</v>
      </c>
      <c r="H17" s="41">
        <v>186763.84</v>
      </c>
      <c r="I17" s="10">
        <f t="shared" si="0"/>
        <v>81523.355999999985</v>
      </c>
      <c r="J17" s="42">
        <v>371358.24</v>
      </c>
      <c r="K17" s="10">
        <f t="shared" si="1"/>
        <v>452881.59599999996</v>
      </c>
      <c r="L17" s="10">
        <f t="shared" si="2"/>
        <v>41637.415999999983</v>
      </c>
      <c r="M17" s="10">
        <f t="shared" si="3"/>
        <v>184594.4</v>
      </c>
      <c r="N17" s="32"/>
      <c r="O17" s="32"/>
      <c r="P17" s="32"/>
      <c r="Q17" s="43"/>
      <c r="R17" s="44"/>
      <c r="S17" s="20"/>
    </row>
    <row r="18" spans="1:20" s="21" customFormat="1" ht="12.95" customHeight="1" x14ac:dyDescent="0.2">
      <c r="A18" s="133">
        <v>3</v>
      </c>
      <c r="B18" s="124" t="s">
        <v>22</v>
      </c>
      <c r="C18" s="135" t="s">
        <v>23</v>
      </c>
      <c r="D18" s="82">
        <v>2015</v>
      </c>
      <c r="E18" s="22">
        <v>3316.74</v>
      </c>
      <c r="F18" s="23">
        <v>8.6</v>
      </c>
      <c r="G18" s="23">
        <v>0</v>
      </c>
      <c r="H18" s="23">
        <v>0</v>
      </c>
      <c r="I18" s="23">
        <f>E18*F18</f>
        <v>28523.963999999996</v>
      </c>
      <c r="J18" s="23">
        <v>92868.72</v>
      </c>
      <c r="K18" s="23">
        <f t="shared" si="1"/>
        <v>121392.68399999999</v>
      </c>
      <c r="L18" s="23">
        <f t="shared" si="2"/>
        <v>28523.963999999996</v>
      </c>
      <c r="M18" s="23">
        <f t="shared" si="3"/>
        <v>92868.72</v>
      </c>
      <c r="N18" s="45"/>
      <c r="O18" s="45"/>
      <c r="P18" s="45"/>
      <c r="Q18" s="46"/>
      <c r="R18" s="47"/>
      <c r="S18" s="20"/>
    </row>
    <row r="19" spans="1:20" s="21" customFormat="1" ht="12.95" customHeight="1" x14ac:dyDescent="0.2">
      <c r="A19" s="134"/>
      <c r="B19" s="125"/>
      <c r="C19" s="136"/>
      <c r="D19" s="83">
        <v>2016</v>
      </c>
      <c r="E19" s="14">
        <v>34982.76</v>
      </c>
      <c r="F19" s="2">
        <v>8.6</v>
      </c>
      <c r="G19" s="2">
        <v>235940.49</v>
      </c>
      <c r="H19" s="2">
        <v>961123.91999999993</v>
      </c>
      <c r="I19" s="6">
        <f t="shared" ref="I19:I24" si="4">E19*F19</f>
        <v>300851.73600000003</v>
      </c>
      <c r="J19" s="2">
        <v>1232845.44</v>
      </c>
      <c r="K19" s="2">
        <f t="shared" si="1"/>
        <v>1533697.176</v>
      </c>
      <c r="L19" s="2">
        <f t="shared" si="2"/>
        <v>64911.246000000043</v>
      </c>
      <c r="M19" s="2">
        <f t="shared" si="3"/>
        <v>271721.52</v>
      </c>
      <c r="N19" s="1"/>
      <c r="O19" s="1"/>
      <c r="P19" s="14">
        <v>1901425.2</v>
      </c>
      <c r="Q19" s="48"/>
      <c r="R19" s="7"/>
      <c r="S19" s="20"/>
    </row>
    <row r="20" spans="1:20" s="21" customFormat="1" ht="12.95" customHeight="1" x14ac:dyDescent="0.2">
      <c r="A20" s="134"/>
      <c r="B20" s="125"/>
      <c r="C20" s="136"/>
      <c r="D20" s="83">
        <v>2017</v>
      </c>
      <c r="E20" s="14">
        <v>68561.37</v>
      </c>
      <c r="F20" s="2">
        <v>8.6</v>
      </c>
      <c r="G20" s="2">
        <v>532178.35</v>
      </c>
      <c r="H20" s="2">
        <v>2301182.2400000002</v>
      </c>
      <c r="I20" s="6">
        <f t="shared" si="4"/>
        <v>589627.78199999989</v>
      </c>
      <c r="J20" s="2">
        <v>2575989.84</v>
      </c>
      <c r="K20" s="6">
        <f t="shared" si="1"/>
        <v>3165617.6219999995</v>
      </c>
      <c r="L20" s="6">
        <f t="shared" si="2"/>
        <v>57449.431999999913</v>
      </c>
      <c r="M20" s="6">
        <f t="shared" si="3"/>
        <v>274807.59999999963</v>
      </c>
      <c r="N20" s="1"/>
      <c r="O20" s="1"/>
      <c r="P20" s="14">
        <v>2708615.2</v>
      </c>
      <c r="Q20" s="48"/>
      <c r="R20" s="7"/>
      <c r="S20" s="20"/>
    </row>
    <row r="21" spans="1:20" s="21" customFormat="1" ht="12.95" customHeight="1" x14ac:dyDescent="0.2">
      <c r="A21" s="134"/>
      <c r="B21" s="125"/>
      <c r="C21" s="136"/>
      <c r="D21" s="83" t="s">
        <v>31</v>
      </c>
      <c r="E21" s="14">
        <v>72109.119999999995</v>
      </c>
      <c r="F21" s="2">
        <v>8.6</v>
      </c>
      <c r="G21" s="2">
        <v>552875.80000000005</v>
      </c>
      <c r="H21" s="2">
        <v>2397449.44</v>
      </c>
      <c r="I21" s="6">
        <f t="shared" si="4"/>
        <v>620138.43199999991</v>
      </c>
      <c r="J21" s="2">
        <v>2735638.59</v>
      </c>
      <c r="K21" s="2">
        <f t="shared" si="1"/>
        <v>3355777.0219999999</v>
      </c>
      <c r="L21" s="2">
        <f t="shared" si="2"/>
        <v>67262.631999999867</v>
      </c>
      <c r="M21" s="2">
        <f t="shared" si="3"/>
        <v>338189.14999999991</v>
      </c>
      <c r="N21" s="1"/>
      <c r="O21" s="1"/>
      <c r="P21" s="14">
        <v>2708615.2</v>
      </c>
      <c r="Q21" s="48"/>
      <c r="R21" s="7"/>
      <c r="S21" s="20"/>
    </row>
    <row r="22" spans="1:20" s="21" customFormat="1" ht="12.95" customHeight="1" x14ac:dyDescent="0.2">
      <c r="A22" s="134"/>
      <c r="B22" s="125"/>
      <c r="C22" s="136"/>
      <c r="D22" s="83" t="s">
        <v>32</v>
      </c>
      <c r="E22" s="14">
        <v>81431.78</v>
      </c>
      <c r="F22" s="2">
        <v>8.6</v>
      </c>
      <c r="G22" s="2">
        <v>618408.4</v>
      </c>
      <c r="H22" s="2">
        <v>2719990.99</v>
      </c>
      <c r="I22" s="6">
        <f t="shared" si="4"/>
        <v>700313.30799999996</v>
      </c>
      <c r="J22" s="2">
        <v>3155158.29</v>
      </c>
      <c r="K22" s="2">
        <f t="shared" si="1"/>
        <v>3855471.5980000002</v>
      </c>
      <c r="L22" s="2">
        <f t="shared" si="2"/>
        <v>81904.907999999938</v>
      </c>
      <c r="M22" s="2">
        <f t="shared" si="3"/>
        <v>435167.29999999981</v>
      </c>
      <c r="N22" s="1"/>
      <c r="O22" s="1"/>
      <c r="P22" s="1">
        <v>2814859.42</v>
      </c>
      <c r="Q22" s="48"/>
      <c r="R22" s="7"/>
      <c r="S22" s="20"/>
    </row>
    <row r="23" spans="1:20" s="21" customFormat="1" ht="12.95" customHeight="1" x14ac:dyDescent="0.2">
      <c r="A23" s="134"/>
      <c r="B23" s="125"/>
      <c r="C23" s="136"/>
      <c r="D23" s="83" t="s">
        <v>33</v>
      </c>
      <c r="E23" s="14">
        <v>99460.51</v>
      </c>
      <c r="F23" s="2">
        <v>8.6</v>
      </c>
      <c r="G23" s="2">
        <v>819538.48</v>
      </c>
      <c r="H23" s="2">
        <v>3771413.54</v>
      </c>
      <c r="I23" s="6">
        <f t="shared" si="4"/>
        <v>855360.38599999994</v>
      </c>
      <c r="J23" s="2">
        <v>3966451.14</v>
      </c>
      <c r="K23" s="2">
        <f t="shared" si="1"/>
        <v>4821811.5260000005</v>
      </c>
      <c r="L23" s="2">
        <f t="shared" si="2"/>
        <v>35821.905999999959</v>
      </c>
      <c r="M23" s="2">
        <f t="shared" si="3"/>
        <v>195037.60000000009</v>
      </c>
      <c r="N23" s="1"/>
      <c r="O23" s="1"/>
      <c r="P23" s="1">
        <v>2814859.42</v>
      </c>
      <c r="Q23" s="48"/>
      <c r="R23" s="7"/>
      <c r="S23" s="20"/>
    </row>
    <row r="24" spans="1:20" s="21" customFormat="1" ht="12.95" customHeight="1" thickBot="1" x14ac:dyDescent="0.25">
      <c r="A24" s="134"/>
      <c r="B24" s="125"/>
      <c r="C24" s="136"/>
      <c r="D24" s="86" t="s">
        <v>34</v>
      </c>
      <c r="E24" s="49">
        <v>103123.57</v>
      </c>
      <c r="F24" s="13">
        <v>8.6</v>
      </c>
      <c r="G24" s="13">
        <v>855595.16</v>
      </c>
      <c r="H24" s="13">
        <v>3960050.84</v>
      </c>
      <c r="I24" s="50">
        <f t="shared" si="4"/>
        <v>886862.70200000005</v>
      </c>
      <c r="J24" s="13">
        <v>4131288.84</v>
      </c>
      <c r="K24" s="13">
        <f t="shared" si="1"/>
        <v>5018151.5419999994</v>
      </c>
      <c r="L24" s="13">
        <f t="shared" si="2"/>
        <v>31267.542000000016</v>
      </c>
      <c r="M24" s="13">
        <f t="shared" si="3"/>
        <v>171238</v>
      </c>
      <c r="N24" s="51"/>
      <c r="O24" s="51"/>
      <c r="P24" s="51">
        <v>3066624.33</v>
      </c>
      <c r="Q24" s="52"/>
      <c r="R24" s="53"/>
      <c r="S24" s="20"/>
    </row>
    <row r="25" spans="1:20" s="4" customFormat="1" ht="12.95" customHeight="1" x14ac:dyDescent="0.2">
      <c r="A25" s="107">
        <v>4</v>
      </c>
      <c r="B25" s="110" t="s">
        <v>22</v>
      </c>
      <c r="C25" s="112" t="s">
        <v>24</v>
      </c>
      <c r="D25" s="82">
        <v>2015</v>
      </c>
      <c r="E25" s="45">
        <v>2563.7399999999998</v>
      </c>
      <c r="F25" s="23">
        <v>8.6</v>
      </c>
      <c r="G25" s="23">
        <v>5366.74</v>
      </c>
      <c r="H25" s="23">
        <v>17473.12</v>
      </c>
      <c r="I25" s="23">
        <f>E25*F25</f>
        <v>22048.163999999997</v>
      </c>
      <c r="J25" s="23">
        <v>71784.72</v>
      </c>
      <c r="K25" s="23">
        <f>I25+J25+R25</f>
        <v>99061.883999999991</v>
      </c>
      <c r="L25" s="23">
        <f t="shared" si="2"/>
        <v>16681.423999999999</v>
      </c>
      <c r="M25" s="23">
        <f>J25+R25-H25</f>
        <v>59540.600000000006</v>
      </c>
      <c r="N25" s="45"/>
      <c r="O25" s="45"/>
      <c r="P25" s="45"/>
      <c r="Q25" s="54">
        <v>1245</v>
      </c>
      <c r="R25" s="47">
        <v>5229</v>
      </c>
      <c r="T25" s="5"/>
    </row>
    <row r="26" spans="1:20" s="4" customFormat="1" ht="12.95" customHeight="1" x14ac:dyDescent="0.2">
      <c r="A26" s="108"/>
      <c r="B26" s="97"/>
      <c r="C26" s="113"/>
      <c r="D26" s="83">
        <v>2016</v>
      </c>
      <c r="E26" s="1">
        <v>15162.96</v>
      </c>
      <c r="F26" s="2">
        <v>8.6</v>
      </c>
      <c r="G26" s="2">
        <v>107523.57</v>
      </c>
      <c r="H26" s="2">
        <v>429588.72</v>
      </c>
      <c r="I26" s="2">
        <f>E26*F26</f>
        <v>130401.45599999999</v>
      </c>
      <c r="J26" s="2">
        <v>525356.64</v>
      </c>
      <c r="K26" s="2">
        <f t="shared" ref="K26:K31" si="5">I26+J26+R26</f>
        <v>684196.29599999997</v>
      </c>
      <c r="L26" s="2">
        <f t="shared" si="2"/>
        <v>22877.885999999984</v>
      </c>
      <c r="M26" s="2">
        <f t="shared" ref="M26:M31" si="6">J26+R26-H26</f>
        <v>124206.12</v>
      </c>
      <c r="N26" s="1"/>
      <c r="O26" s="1"/>
      <c r="P26" s="1"/>
      <c r="Q26" s="3">
        <v>5543</v>
      </c>
      <c r="R26" s="7">
        <v>28438.2</v>
      </c>
      <c r="T26" s="5"/>
    </row>
    <row r="27" spans="1:20" s="4" customFormat="1" ht="12.95" customHeight="1" x14ac:dyDescent="0.2">
      <c r="A27" s="108"/>
      <c r="B27" s="97"/>
      <c r="C27" s="113"/>
      <c r="D27" s="83">
        <v>2017</v>
      </c>
      <c r="E27" s="14">
        <v>26940.6</v>
      </c>
      <c r="F27" s="6">
        <v>8.6</v>
      </c>
      <c r="G27" s="2">
        <v>167433.32999999999</v>
      </c>
      <c r="H27" s="2">
        <v>617405.04</v>
      </c>
      <c r="I27" s="2">
        <f t="shared" ref="I27:I66" si="7">E27*F27</f>
        <v>231689.15999999997</v>
      </c>
      <c r="J27" s="2">
        <v>996462.24</v>
      </c>
      <c r="K27" s="2">
        <f t="shared" si="5"/>
        <v>1228151.3999999999</v>
      </c>
      <c r="L27" s="6">
        <f t="shared" si="2"/>
        <v>64255.829999999987</v>
      </c>
      <c r="M27" s="2">
        <f t="shared" si="6"/>
        <v>379057.19999999995</v>
      </c>
      <c r="N27" s="1"/>
      <c r="O27" s="1"/>
      <c r="P27" s="1"/>
      <c r="Q27" s="3"/>
      <c r="R27" s="7"/>
      <c r="T27" s="5"/>
    </row>
    <row r="28" spans="1:20" s="4" customFormat="1" ht="12.95" customHeight="1" x14ac:dyDescent="0.2">
      <c r="A28" s="108"/>
      <c r="B28" s="97"/>
      <c r="C28" s="113"/>
      <c r="D28" s="83" t="s">
        <v>31</v>
      </c>
      <c r="E28" s="1">
        <v>29186.69</v>
      </c>
      <c r="F28" s="2">
        <v>8.6</v>
      </c>
      <c r="G28" s="2">
        <v>238497.37</v>
      </c>
      <c r="H28" s="2">
        <v>1028880.54</v>
      </c>
      <c r="I28" s="2">
        <f t="shared" si="7"/>
        <v>251005.53399999999</v>
      </c>
      <c r="J28" s="2">
        <v>1097536.29</v>
      </c>
      <c r="K28" s="2">
        <f t="shared" si="5"/>
        <v>1348541.824</v>
      </c>
      <c r="L28" s="2">
        <f t="shared" si="2"/>
        <v>12508.16399999999</v>
      </c>
      <c r="M28" s="2">
        <f t="shared" si="6"/>
        <v>68655.75</v>
      </c>
      <c r="N28" s="1"/>
      <c r="O28" s="1"/>
      <c r="P28" s="1"/>
      <c r="Q28" s="3"/>
      <c r="R28" s="7"/>
      <c r="T28" s="5"/>
    </row>
    <row r="29" spans="1:20" s="4" customFormat="1" ht="12.95" customHeight="1" x14ac:dyDescent="0.2">
      <c r="A29" s="108"/>
      <c r="B29" s="97"/>
      <c r="C29" s="113"/>
      <c r="D29" s="83" t="s">
        <v>32</v>
      </c>
      <c r="E29" s="1">
        <v>33245.769999999997</v>
      </c>
      <c r="F29" s="2">
        <v>8.6</v>
      </c>
      <c r="G29" s="2">
        <v>251436.84</v>
      </c>
      <c r="H29" s="2">
        <v>1100513.8999999999</v>
      </c>
      <c r="I29" s="2">
        <f t="shared" si="7"/>
        <v>285913.62199999997</v>
      </c>
      <c r="J29" s="2">
        <v>1280194.8899999999</v>
      </c>
      <c r="K29" s="2">
        <f t="shared" si="5"/>
        <v>1598473.5219999999</v>
      </c>
      <c r="L29" s="2">
        <f t="shared" si="2"/>
        <v>34476.781999999977</v>
      </c>
      <c r="M29" s="2">
        <f t="shared" si="6"/>
        <v>212046</v>
      </c>
      <c r="N29" s="1"/>
      <c r="O29" s="1"/>
      <c r="P29" s="1"/>
      <c r="Q29" s="3">
        <v>6124.75</v>
      </c>
      <c r="R29" s="7">
        <v>32365.01</v>
      </c>
    </row>
    <row r="30" spans="1:20" s="4" customFormat="1" ht="12.95" customHeight="1" x14ac:dyDescent="0.2">
      <c r="A30" s="108"/>
      <c r="B30" s="97"/>
      <c r="C30" s="113"/>
      <c r="D30" s="83" t="s">
        <v>33</v>
      </c>
      <c r="E30" s="1">
        <v>38453.42</v>
      </c>
      <c r="F30" s="6">
        <v>8.6</v>
      </c>
      <c r="G30" s="2">
        <v>286344.92</v>
      </c>
      <c r="H30" s="2">
        <v>1285177.25</v>
      </c>
      <c r="I30" s="2">
        <f t="shared" si="7"/>
        <v>330699.41199999995</v>
      </c>
      <c r="J30" s="2">
        <v>1514539.14</v>
      </c>
      <c r="K30" s="2">
        <f t="shared" si="5"/>
        <v>1884083.5619999999</v>
      </c>
      <c r="L30" s="2">
        <f t="shared" si="2"/>
        <v>44354.491999999969</v>
      </c>
      <c r="M30" s="2">
        <f t="shared" si="6"/>
        <v>268206.89999999991</v>
      </c>
      <c r="N30" s="1"/>
      <c r="O30" s="1"/>
      <c r="P30" s="1">
        <v>217800</v>
      </c>
      <c r="Q30" s="3">
        <v>7084.75</v>
      </c>
      <c r="R30" s="8">
        <v>38845.01</v>
      </c>
    </row>
    <row r="31" spans="1:20" s="4" customFormat="1" ht="12.95" customHeight="1" thickBot="1" x14ac:dyDescent="0.25">
      <c r="A31" s="109"/>
      <c r="B31" s="111"/>
      <c r="C31" s="114"/>
      <c r="D31" s="84" t="s">
        <v>34</v>
      </c>
      <c r="E31" s="9">
        <v>41112.46</v>
      </c>
      <c r="F31" s="10">
        <v>8.6</v>
      </c>
      <c r="G31" s="10">
        <v>304314.27</v>
      </c>
      <c r="H31" s="10">
        <v>1379202.95</v>
      </c>
      <c r="I31" s="10">
        <f t="shared" si="7"/>
        <v>353567.15599999996</v>
      </c>
      <c r="J31" s="10">
        <v>1634195.94</v>
      </c>
      <c r="K31" s="10">
        <f t="shared" si="5"/>
        <v>2030560.2359999998</v>
      </c>
      <c r="L31" s="10">
        <f t="shared" si="2"/>
        <v>49252.88599999994</v>
      </c>
      <c r="M31" s="10">
        <f t="shared" si="6"/>
        <v>297790.12999999989</v>
      </c>
      <c r="N31" s="9"/>
      <c r="O31" s="9"/>
      <c r="P31" s="9">
        <v>217800</v>
      </c>
      <c r="Q31" s="11">
        <v>7670.25</v>
      </c>
      <c r="R31" s="12">
        <v>42797.14</v>
      </c>
    </row>
    <row r="32" spans="1:20" s="4" customFormat="1" ht="12.95" customHeight="1" x14ac:dyDescent="0.2">
      <c r="A32" s="140">
        <v>5</v>
      </c>
      <c r="B32" s="115" t="s">
        <v>22</v>
      </c>
      <c r="C32" s="116" t="s">
        <v>25</v>
      </c>
      <c r="D32" s="85">
        <v>2015</v>
      </c>
      <c r="E32" s="55">
        <v>1823.6399999999999</v>
      </c>
      <c r="F32" s="6">
        <v>8.6</v>
      </c>
      <c r="G32" s="6">
        <v>10671.220000000001</v>
      </c>
      <c r="H32" s="6">
        <v>34743.520000000004</v>
      </c>
      <c r="I32" s="6">
        <f t="shared" si="7"/>
        <v>15683.303999999998</v>
      </c>
      <c r="J32" s="6">
        <v>51061.919999999998</v>
      </c>
      <c r="K32" s="6">
        <f t="shared" si="1"/>
        <v>66745.224000000002</v>
      </c>
      <c r="L32" s="6">
        <f t="shared" si="2"/>
        <v>5012.0839999999971</v>
      </c>
      <c r="M32" s="6">
        <f t="shared" si="3"/>
        <v>16318.399999999994</v>
      </c>
      <c r="N32" s="56"/>
      <c r="O32" s="56"/>
      <c r="P32" s="56"/>
      <c r="Q32" s="57"/>
      <c r="R32" s="58"/>
    </row>
    <row r="33" spans="1:19" s="4" customFormat="1" ht="12.95" customHeight="1" x14ac:dyDescent="0.2">
      <c r="A33" s="108"/>
      <c r="B33" s="97"/>
      <c r="C33" s="113"/>
      <c r="D33" s="83">
        <v>2016</v>
      </c>
      <c r="E33" s="14">
        <v>6843.83</v>
      </c>
      <c r="F33" s="6">
        <v>8.6</v>
      </c>
      <c r="G33" s="2">
        <v>55915</v>
      </c>
      <c r="H33" s="2">
        <v>219473.7</v>
      </c>
      <c r="I33" s="2">
        <f t="shared" si="7"/>
        <v>58856.937999999995</v>
      </c>
      <c r="J33" s="2">
        <v>231788.76</v>
      </c>
      <c r="K33" s="2">
        <f t="shared" si="1"/>
        <v>290645.69799999997</v>
      </c>
      <c r="L33" s="2">
        <f t="shared" si="2"/>
        <v>2941.9379999999946</v>
      </c>
      <c r="M33" s="2">
        <f t="shared" si="3"/>
        <v>12315.059999999998</v>
      </c>
      <c r="N33" s="1"/>
      <c r="O33" s="1"/>
      <c r="P33" s="1"/>
      <c r="Q33" s="3"/>
      <c r="R33" s="8"/>
    </row>
    <row r="34" spans="1:19" s="4" customFormat="1" ht="12.95" customHeight="1" x14ac:dyDescent="0.2">
      <c r="A34" s="108"/>
      <c r="B34" s="97"/>
      <c r="C34" s="113"/>
      <c r="D34" s="83">
        <v>2017</v>
      </c>
      <c r="E34" s="14">
        <v>10264.06</v>
      </c>
      <c r="F34" s="2">
        <v>8.6</v>
      </c>
      <c r="G34" s="2">
        <v>85597.46</v>
      </c>
      <c r="H34" s="2">
        <v>356079.74</v>
      </c>
      <c r="I34" s="2">
        <f t="shared" si="7"/>
        <v>88270.915999999997</v>
      </c>
      <c r="J34" s="2">
        <v>368597.96</v>
      </c>
      <c r="K34" s="2">
        <f t="shared" si="1"/>
        <v>456868.87600000005</v>
      </c>
      <c r="L34" s="2">
        <f t="shared" si="2"/>
        <v>2673.455999999991</v>
      </c>
      <c r="M34" s="2">
        <f t="shared" si="3"/>
        <v>12518.22000000003</v>
      </c>
      <c r="N34" s="1"/>
      <c r="O34" s="1"/>
      <c r="P34" s="1"/>
      <c r="Q34" s="3"/>
      <c r="R34" s="8"/>
    </row>
    <row r="35" spans="1:19" s="4" customFormat="1" ht="12.95" customHeight="1" x14ac:dyDescent="0.2">
      <c r="A35" s="108"/>
      <c r="B35" s="97"/>
      <c r="C35" s="113"/>
      <c r="D35" s="83" t="s">
        <v>31</v>
      </c>
      <c r="E35" s="14">
        <v>11569.47</v>
      </c>
      <c r="F35" s="2">
        <v>8.6</v>
      </c>
      <c r="G35" s="2">
        <v>95407</v>
      </c>
      <c r="H35" s="2">
        <v>405854.42</v>
      </c>
      <c r="I35" s="2">
        <f t="shared" si="7"/>
        <v>99497.441999999995</v>
      </c>
      <c r="J35" s="2">
        <v>427341.41</v>
      </c>
      <c r="K35" s="2">
        <f t="shared" si="1"/>
        <v>526838.85199999996</v>
      </c>
      <c r="L35" s="2">
        <f t="shared" si="2"/>
        <v>4090.4419999999955</v>
      </c>
      <c r="M35" s="2">
        <f t="shared" si="3"/>
        <v>21486.989999999991</v>
      </c>
      <c r="N35" s="1"/>
      <c r="O35" s="1"/>
      <c r="P35" s="1"/>
      <c r="Q35" s="3"/>
      <c r="R35" s="8"/>
    </row>
    <row r="36" spans="1:19" s="4" customFormat="1" ht="12.95" customHeight="1" x14ac:dyDescent="0.2">
      <c r="A36" s="108"/>
      <c r="B36" s="97"/>
      <c r="C36" s="113"/>
      <c r="D36" s="83" t="s">
        <v>32</v>
      </c>
      <c r="E36" s="14">
        <v>12599.71</v>
      </c>
      <c r="F36" s="2">
        <v>8.6</v>
      </c>
      <c r="G36" s="2">
        <v>105446.54</v>
      </c>
      <c r="H36" s="2">
        <v>458386.93</v>
      </c>
      <c r="I36" s="2">
        <f t="shared" si="7"/>
        <v>108357.50599999999</v>
      </c>
      <c r="J36" s="2">
        <v>473702.21</v>
      </c>
      <c r="K36" s="2">
        <f t="shared" si="1"/>
        <v>582059.71600000001</v>
      </c>
      <c r="L36" s="2">
        <f t="shared" si="2"/>
        <v>2910.9660000000003</v>
      </c>
      <c r="M36" s="2">
        <f t="shared" si="3"/>
        <v>15315.280000000028</v>
      </c>
      <c r="N36" s="1"/>
      <c r="O36" s="1"/>
      <c r="P36" s="1"/>
      <c r="Q36" s="3"/>
      <c r="R36" s="8"/>
    </row>
    <row r="37" spans="1:19" s="4" customFormat="1" ht="12.95" customHeight="1" x14ac:dyDescent="0.2">
      <c r="A37" s="108"/>
      <c r="B37" s="97"/>
      <c r="C37" s="113"/>
      <c r="D37" s="83" t="s">
        <v>33</v>
      </c>
      <c r="E37" s="14">
        <v>13610.73</v>
      </c>
      <c r="F37" s="2">
        <v>8.6</v>
      </c>
      <c r="G37" s="2">
        <v>111493.99</v>
      </c>
      <c r="H37" s="2">
        <v>490030.58</v>
      </c>
      <c r="I37" s="2">
        <f t="shared" si="7"/>
        <v>117052.27799999999</v>
      </c>
      <c r="J37" s="2">
        <v>519198.11</v>
      </c>
      <c r="K37" s="2">
        <f t="shared" si="1"/>
        <v>636250.38800000004</v>
      </c>
      <c r="L37" s="2">
        <f t="shared" si="2"/>
        <v>5558.2879999999859</v>
      </c>
      <c r="M37" s="2">
        <f t="shared" si="3"/>
        <v>29167.52999999997</v>
      </c>
      <c r="N37" s="1"/>
      <c r="O37" s="1"/>
      <c r="P37" s="1"/>
      <c r="Q37" s="3"/>
      <c r="R37" s="8"/>
    </row>
    <row r="38" spans="1:19" s="4" customFormat="1" ht="12.95" customHeight="1" thickBot="1" x14ac:dyDescent="0.25">
      <c r="A38" s="141"/>
      <c r="B38" s="98"/>
      <c r="C38" s="117"/>
      <c r="D38" s="86" t="s">
        <v>34</v>
      </c>
      <c r="E38" s="49">
        <v>14616.71</v>
      </c>
      <c r="F38" s="13">
        <v>8.6</v>
      </c>
      <c r="G38" s="13">
        <v>123353.06</v>
      </c>
      <c r="H38" s="13">
        <v>552083.81999999995</v>
      </c>
      <c r="I38" s="13">
        <f t="shared" si="7"/>
        <v>125703.70599999999</v>
      </c>
      <c r="J38" s="13">
        <v>564467.21</v>
      </c>
      <c r="K38" s="13">
        <f t="shared" si="1"/>
        <v>690170.91599999997</v>
      </c>
      <c r="L38" s="13">
        <f t="shared" si="2"/>
        <v>2350.6459999999934</v>
      </c>
      <c r="M38" s="13">
        <f t="shared" si="3"/>
        <v>12383.390000000014</v>
      </c>
      <c r="N38" s="51"/>
      <c r="O38" s="51"/>
      <c r="P38" s="51"/>
      <c r="Q38" s="59"/>
      <c r="R38" s="60"/>
    </row>
    <row r="39" spans="1:19" s="4" customFormat="1" ht="12.95" customHeight="1" x14ac:dyDescent="0.2">
      <c r="A39" s="107">
        <v>6</v>
      </c>
      <c r="B39" s="110" t="s">
        <v>22</v>
      </c>
      <c r="C39" s="118" t="s">
        <v>26</v>
      </c>
      <c r="D39" s="82">
        <v>2015</v>
      </c>
      <c r="E39" s="22">
        <v>16.18</v>
      </c>
      <c r="F39" s="23">
        <v>8.6</v>
      </c>
      <c r="G39" s="23">
        <v>139.15</v>
      </c>
      <c r="H39" s="23">
        <v>453.04</v>
      </c>
      <c r="I39" s="23">
        <f t="shared" si="7"/>
        <v>139.148</v>
      </c>
      <c r="J39" s="36">
        <v>453.03999999999996</v>
      </c>
      <c r="K39" s="23">
        <f t="shared" si="1"/>
        <v>592.18799999999999</v>
      </c>
      <c r="L39" s="37">
        <f t="shared" si="2"/>
        <v>-2.0000000000095497E-3</v>
      </c>
      <c r="M39" s="23">
        <f t="shared" ref="M39:M44" si="8">J39+R39-H39</f>
        <v>0</v>
      </c>
      <c r="N39" s="45"/>
      <c r="O39" s="45"/>
      <c r="P39" s="45"/>
      <c r="Q39" s="54"/>
      <c r="R39" s="61"/>
    </row>
    <row r="40" spans="1:19" s="4" customFormat="1" ht="12.95" customHeight="1" x14ac:dyDescent="0.2">
      <c r="A40" s="108"/>
      <c r="B40" s="97"/>
      <c r="C40" s="119"/>
      <c r="D40" s="83">
        <v>2016</v>
      </c>
      <c r="E40" s="14">
        <v>5564.51</v>
      </c>
      <c r="F40" s="2">
        <v>8.6</v>
      </c>
      <c r="G40" s="2">
        <v>42855.92</v>
      </c>
      <c r="H40" s="2">
        <v>179267.49</v>
      </c>
      <c r="I40" s="2">
        <f t="shared" si="7"/>
        <v>47854.786</v>
      </c>
      <c r="J40" s="15">
        <v>200192.92</v>
      </c>
      <c r="K40" s="2">
        <f t="shared" ref="K40:K44" si="9">I40+J40+R40</f>
        <v>263186.06599999999</v>
      </c>
      <c r="L40" s="16">
        <f t="shared" si="2"/>
        <v>4998.8660000000018</v>
      </c>
      <c r="M40" s="2">
        <f t="shared" si="8"/>
        <v>36063.790000000037</v>
      </c>
      <c r="N40" s="1"/>
      <c r="O40" s="1"/>
      <c r="P40" s="1"/>
      <c r="Q40" s="48">
        <v>2803.4</v>
      </c>
      <c r="R40" s="7">
        <v>15138.36</v>
      </c>
    </row>
    <row r="41" spans="1:19" s="4" customFormat="1" ht="12.95" customHeight="1" x14ac:dyDescent="0.2">
      <c r="A41" s="108"/>
      <c r="B41" s="97"/>
      <c r="C41" s="119"/>
      <c r="D41" s="83">
        <v>2017</v>
      </c>
      <c r="E41" s="14">
        <v>12995.25</v>
      </c>
      <c r="F41" s="2">
        <v>8.6</v>
      </c>
      <c r="G41" s="2">
        <v>106372.19</v>
      </c>
      <c r="H41" s="2">
        <v>472223.73</v>
      </c>
      <c r="I41" s="2">
        <f t="shared" si="7"/>
        <v>111759.15</v>
      </c>
      <c r="J41" s="15">
        <v>497422.52</v>
      </c>
      <c r="K41" s="2">
        <f t="shared" si="9"/>
        <v>647789.46000000008</v>
      </c>
      <c r="L41" s="62">
        <f t="shared" si="2"/>
        <v>5386.9599999999919</v>
      </c>
      <c r="M41" s="2">
        <f t="shared" si="8"/>
        <v>63806.580000000075</v>
      </c>
      <c r="N41" s="1"/>
      <c r="O41" s="1"/>
      <c r="P41" s="1"/>
      <c r="Q41" s="48">
        <v>6714.97</v>
      </c>
      <c r="R41" s="7">
        <v>38607.79</v>
      </c>
    </row>
    <row r="42" spans="1:19" s="4" customFormat="1" ht="13.5" customHeight="1" x14ac:dyDescent="0.2">
      <c r="A42" s="108"/>
      <c r="B42" s="97"/>
      <c r="C42" s="119"/>
      <c r="D42" s="83" t="s">
        <v>31</v>
      </c>
      <c r="E42" s="14">
        <v>14830.48</v>
      </c>
      <c r="F42" s="2">
        <v>8.6</v>
      </c>
      <c r="G42" s="2">
        <v>120131.52</v>
      </c>
      <c r="H42" s="2">
        <v>548805.76</v>
      </c>
      <c r="I42" s="2">
        <f t="shared" si="7"/>
        <v>127542.128</v>
      </c>
      <c r="J42" s="15">
        <v>580007.87</v>
      </c>
      <c r="K42" s="2">
        <f t="shared" si="9"/>
        <v>748155.98800000001</v>
      </c>
      <c r="L42" s="16">
        <f t="shared" si="2"/>
        <v>7410.6079999999929</v>
      </c>
      <c r="M42" s="2">
        <f t="shared" si="8"/>
        <v>71808.099999999977</v>
      </c>
      <c r="N42" s="1"/>
      <c r="O42" s="1"/>
      <c r="P42" s="1"/>
      <c r="Q42" s="3">
        <v>7699.12</v>
      </c>
      <c r="R42" s="7">
        <v>40605.99</v>
      </c>
      <c r="S42" s="63"/>
    </row>
    <row r="43" spans="1:19" s="4" customFormat="1" ht="12.95" customHeight="1" x14ac:dyDescent="0.2">
      <c r="A43" s="108"/>
      <c r="B43" s="97"/>
      <c r="C43" s="119"/>
      <c r="D43" s="83" t="s">
        <v>32</v>
      </c>
      <c r="E43" s="14">
        <v>16955.72</v>
      </c>
      <c r="F43" s="2">
        <v>8.6</v>
      </c>
      <c r="G43" s="2">
        <v>138538.16</v>
      </c>
      <c r="H43" s="2">
        <v>655946.66</v>
      </c>
      <c r="I43" s="2">
        <f t="shared" si="7"/>
        <v>145819.19200000001</v>
      </c>
      <c r="J43" s="15">
        <v>675643.67</v>
      </c>
      <c r="K43" s="2">
        <f t="shared" si="9"/>
        <v>868711.86200000008</v>
      </c>
      <c r="L43" s="16">
        <f t="shared" si="2"/>
        <v>7281.0320000000065</v>
      </c>
      <c r="M43" s="2">
        <f t="shared" si="8"/>
        <v>66946.010000000009</v>
      </c>
      <c r="N43" s="1"/>
      <c r="O43" s="1"/>
      <c r="P43" s="1"/>
      <c r="Q43" s="3">
        <v>9017.0400000000009</v>
      </c>
      <c r="R43" s="7">
        <v>47249</v>
      </c>
    </row>
    <row r="44" spans="1:19" s="4" customFormat="1" ht="12.95" customHeight="1" x14ac:dyDescent="0.2">
      <c r="A44" s="108"/>
      <c r="B44" s="97"/>
      <c r="C44" s="119"/>
      <c r="D44" s="83" t="s">
        <v>33</v>
      </c>
      <c r="E44" s="14">
        <v>19260.259999999998</v>
      </c>
      <c r="F44" s="2">
        <v>8.6</v>
      </c>
      <c r="G44" s="2">
        <v>158240.18</v>
      </c>
      <c r="H44" s="2">
        <v>770093.32</v>
      </c>
      <c r="I44" s="2">
        <f>E44*F44</f>
        <v>165638.23599999998</v>
      </c>
      <c r="J44" s="15">
        <v>779347.97</v>
      </c>
      <c r="K44" s="2">
        <f t="shared" si="9"/>
        <v>1003289.8860000001</v>
      </c>
      <c r="L44" s="16">
        <f t="shared" si="2"/>
        <v>7398.0559999999823</v>
      </c>
      <c r="M44" s="2">
        <f t="shared" si="8"/>
        <v>67558.330000000075</v>
      </c>
      <c r="N44" s="1"/>
      <c r="O44" s="1"/>
      <c r="P44" s="1"/>
      <c r="Q44" s="3">
        <v>10654.77</v>
      </c>
      <c r="R44" s="8">
        <v>58303.68</v>
      </c>
    </row>
    <row r="45" spans="1:19" s="4" customFormat="1" ht="12.95" customHeight="1" thickBot="1" x14ac:dyDescent="0.25">
      <c r="A45" s="109"/>
      <c r="B45" s="111"/>
      <c r="C45" s="120"/>
      <c r="D45" s="84" t="s">
        <v>34</v>
      </c>
      <c r="E45" s="31">
        <v>20861.53</v>
      </c>
      <c r="F45" s="10">
        <v>8.6</v>
      </c>
      <c r="G45" s="10">
        <v>173198.73</v>
      </c>
      <c r="H45" s="10">
        <v>853217.33</v>
      </c>
      <c r="I45" s="10">
        <f t="shared" si="7"/>
        <v>179409.158</v>
      </c>
      <c r="J45" s="41">
        <v>851405.12</v>
      </c>
      <c r="K45" s="10">
        <f>I45+J45+R45</f>
        <v>1096883.6979999999</v>
      </c>
      <c r="L45" s="42">
        <f t="shared" si="2"/>
        <v>6210.4279999999853</v>
      </c>
      <c r="M45" s="10">
        <f>J45+R45-H45</f>
        <v>64257.210000000079</v>
      </c>
      <c r="N45" s="9"/>
      <c r="O45" s="9"/>
      <c r="P45" s="9"/>
      <c r="Q45" s="11">
        <v>11805.25</v>
      </c>
      <c r="R45" s="12">
        <v>66069.42</v>
      </c>
    </row>
    <row r="46" spans="1:19" s="4" customFormat="1" ht="12.95" customHeight="1" x14ac:dyDescent="0.2">
      <c r="A46" s="140">
        <v>7</v>
      </c>
      <c r="B46" s="115" t="s">
        <v>22</v>
      </c>
      <c r="C46" s="142" t="s">
        <v>27</v>
      </c>
      <c r="D46" s="85">
        <v>2015</v>
      </c>
      <c r="E46" s="55">
        <v>102.06</v>
      </c>
      <c r="F46" s="6">
        <v>8.6</v>
      </c>
      <c r="G46" s="6">
        <v>877.71600000000001</v>
      </c>
      <c r="H46" s="6">
        <v>2857.6800000000003</v>
      </c>
      <c r="I46" s="6">
        <f t="shared" si="7"/>
        <v>877.71600000000001</v>
      </c>
      <c r="J46" s="6">
        <v>2857.6800000000003</v>
      </c>
      <c r="K46" s="6">
        <f t="shared" si="1"/>
        <v>3735.3960000000002</v>
      </c>
      <c r="L46" s="6">
        <f t="shared" si="2"/>
        <v>0</v>
      </c>
      <c r="M46" s="6">
        <f t="shared" si="3"/>
        <v>0</v>
      </c>
      <c r="N46" s="56"/>
      <c r="O46" s="56"/>
      <c r="P46" s="56"/>
      <c r="Q46" s="57"/>
      <c r="R46" s="58"/>
    </row>
    <row r="47" spans="1:19" s="4" customFormat="1" ht="12.95" customHeight="1" x14ac:dyDescent="0.2">
      <c r="A47" s="108"/>
      <c r="B47" s="97"/>
      <c r="C47" s="119"/>
      <c r="D47" s="83">
        <v>2016</v>
      </c>
      <c r="E47" s="14">
        <v>3263.68</v>
      </c>
      <c r="F47" s="2">
        <v>8.6</v>
      </c>
      <c r="G47" s="2">
        <v>25708.86</v>
      </c>
      <c r="H47" s="2">
        <v>106801.92</v>
      </c>
      <c r="I47" s="2">
        <f t="shared" si="7"/>
        <v>28067.647999999997</v>
      </c>
      <c r="J47" s="2">
        <v>116676</v>
      </c>
      <c r="K47" s="2">
        <f t="shared" si="1"/>
        <v>144743.64799999999</v>
      </c>
      <c r="L47" s="2">
        <f t="shared" si="2"/>
        <v>2358.7879999999968</v>
      </c>
      <c r="M47" s="2">
        <f t="shared" si="3"/>
        <v>9874.0800000000017</v>
      </c>
      <c r="N47" s="1"/>
      <c r="O47" s="1"/>
      <c r="P47" s="1"/>
      <c r="Q47" s="3"/>
      <c r="R47" s="8"/>
    </row>
    <row r="48" spans="1:19" s="4" customFormat="1" ht="12.95" customHeight="1" x14ac:dyDescent="0.2">
      <c r="A48" s="108"/>
      <c r="B48" s="97"/>
      <c r="C48" s="119"/>
      <c r="D48" s="83">
        <v>2017</v>
      </c>
      <c r="E48" s="14">
        <v>8230.92</v>
      </c>
      <c r="F48" s="6">
        <v>8.6</v>
      </c>
      <c r="G48" s="2">
        <v>68248.070000000007</v>
      </c>
      <c r="H48" s="2">
        <v>303492.40000000002</v>
      </c>
      <c r="I48" s="2">
        <f t="shared" si="7"/>
        <v>70785.911999999997</v>
      </c>
      <c r="J48" s="2">
        <v>315365.59999999998</v>
      </c>
      <c r="K48" s="6">
        <f t="shared" si="1"/>
        <v>386151.51199999999</v>
      </c>
      <c r="L48" s="6">
        <f t="shared" si="2"/>
        <v>2537.8419999999896</v>
      </c>
      <c r="M48" s="6">
        <f t="shared" si="3"/>
        <v>11873.199999999953</v>
      </c>
      <c r="N48" s="1"/>
      <c r="O48" s="1"/>
      <c r="P48" s="1"/>
      <c r="Q48" s="3"/>
      <c r="R48" s="8"/>
    </row>
    <row r="49" spans="1:18" s="4" customFormat="1" ht="12.95" customHeight="1" x14ac:dyDescent="0.2">
      <c r="A49" s="108"/>
      <c r="B49" s="97"/>
      <c r="C49" s="119"/>
      <c r="D49" s="83" t="s">
        <v>31</v>
      </c>
      <c r="E49" s="14">
        <v>9663.98</v>
      </c>
      <c r="F49" s="2">
        <v>8.6</v>
      </c>
      <c r="G49" s="2">
        <v>78575.990000000005</v>
      </c>
      <c r="H49" s="2">
        <v>356058.3</v>
      </c>
      <c r="I49" s="2">
        <f t="shared" si="7"/>
        <v>83110.227999999988</v>
      </c>
      <c r="J49" s="2">
        <v>379853.3</v>
      </c>
      <c r="K49" s="2">
        <f t="shared" si="1"/>
        <v>462963.52799999999</v>
      </c>
      <c r="L49" s="2">
        <f t="shared" si="2"/>
        <v>4534.237999999983</v>
      </c>
      <c r="M49" s="2">
        <f t="shared" si="3"/>
        <v>23795</v>
      </c>
      <c r="N49" s="1"/>
      <c r="O49" s="1"/>
      <c r="P49" s="1"/>
      <c r="Q49" s="3"/>
      <c r="R49" s="8"/>
    </row>
    <row r="50" spans="1:18" s="4" customFormat="1" ht="12.95" customHeight="1" x14ac:dyDescent="0.2">
      <c r="A50" s="108"/>
      <c r="B50" s="97"/>
      <c r="C50" s="119"/>
      <c r="D50" s="83" t="s">
        <v>32</v>
      </c>
      <c r="E50" s="14">
        <v>11345.88</v>
      </c>
      <c r="F50" s="2">
        <v>8.6</v>
      </c>
      <c r="G50" s="2">
        <v>83110.25</v>
      </c>
      <c r="H50" s="2">
        <v>379784.1</v>
      </c>
      <c r="I50" s="2">
        <f t="shared" si="7"/>
        <v>97574.567999999985</v>
      </c>
      <c r="J50" s="2">
        <v>455538.8</v>
      </c>
      <c r="K50" s="2">
        <f t="shared" si="1"/>
        <v>553113.36800000002</v>
      </c>
      <c r="L50" s="2">
        <f t="shared" si="2"/>
        <v>14464.317999999985</v>
      </c>
      <c r="M50" s="2">
        <f t="shared" si="3"/>
        <v>75754.700000000012</v>
      </c>
      <c r="N50" s="1"/>
      <c r="O50" s="1"/>
      <c r="P50" s="1"/>
      <c r="Q50" s="3"/>
      <c r="R50" s="8"/>
    </row>
    <row r="51" spans="1:18" s="4" customFormat="1" ht="12.95" customHeight="1" x14ac:dyDescent="0.2">
      <c r="A51" s="108"/>
      <c r="B51" s="97"/>
      <c r="C51" s="119"/>
      <c r="D51" s="83" t="s">
        <v>33</v>
      </c>
      <c r="E51" s="14">
        <v>13192.78</v>
      </c>
      <c r="F51" s="2">
        <v>8.6</v>
      </c>
      <c r="G51" s="2">
        <v>108863.81</v>
      </c>
      <c r="H51" s="2">
        <v>514541.1</v>
      </c>
      <c r="I51" s="2">
        <f t="shared" si="7"/>
        <v>113457.908</v>
      </c>
      <c r="J51" s="2">
        <v>538649.30000000005</v>
      </c>
      <c r="K51" s="2">
        <f t="shared" si="1"/>
        <v>652107.2080000001</v>
      </c>
      <c r="L51" s="2">
        <f t="shared" si="2"/>
        <v>4594.0979999999981</v>
      </c>
      <c r="M51" s="2">
        <f t="shared" si="3"/>
        <v>24108.20000000007</v>
      </c>
      <c r="N51" s="1"/>
      <c r="O51" s="1"/>
      <c r="P51" s="1"/>
      <c r="Q51" s="3"/>
      <c r="R51" s="8"/>
    </row>
    <row r="52" spans="1:18" s="4" customFormat="1" ht="12.95" customHeight="1" thickBot="1" x14ac:dyDescent="0.25">
      <c r="A52" s="141"/>
      <c r="B52" s="98"/>
      <c r="C52" s="143"/>
      <c r="D52" s="86" t="s">
        <v>34</v>
      </c>
      <c r="E52" s="49">
        <v>14495.06</v>
      </c>
      <c r="F52" s="13">
        <v>8.6</v>
      </c>
      <c r="G52" s="13">
        <v>116852.69</v>
      </c>
      <c r="H52" s="13">
        <v>585335.64</v>
      </c>
      <c r="I52" s="13">
        <f t="shared" si="7"/>
        <v>124657.51599999999</v>
      </c>
      <c r="J52" s="13">
        <v>597251.9</v>
      </c>
      <c r="K52" s="13">
        <f t="shared" si="1"/>
        <v>721909.41599999997</v>
      </c>
      <c r="L52" s="13">
        <f t="shared" si="2"/>
        <v>7804.8259999999864</v>
      </c>
      <c r="M52" s="13">
        <f t="shared" si="3"/>
        <v>11916.260000000009</v>
      </c>
      <c r="N52" s="51"/>
      <c r="O52" s="51"/>
      <c r="P52" s="51"/>
      <c r="Q52" s="59"/>
      <c r="R52" s="60"/>
    </row>
    <row r="53" spans="1:18" s="21" customFormat="1" ht="12.95" customHeight="1" x14ac:dyDescent="0.2">
      <c r="A53" s="144">
        <v>8</v>
      </c>
      <c r="B53" s="110" t="s">
        <v>22</v>
      </c>
      <c r="C53" s="118" t="s">
        <v>28</v>
      </c>
      <c r="D53" s="82">
        <v>2015</v>
      </c>
      <c r="E53" s="22">
        <v>0</v>
      </c>
      <c r="F53" s="23">
        <v>8.6</v>
      </c>
      <c r="G53" s="23">
        <v>0</v>
      </c>
      <c r="H53" s="23">
        <v>0</v>
      </c>
      <c r="I53" s="23">
        <f t="shared" si="7"/>
        <v>0</v>
      </c>
      <c r="J53" s="23">
        <v>0</v>
      </c>
      <c r="K53" s="23">
        <f t="shared" si="1"/>
        <v>0</v>
      </c>
      <c r="L53" s="23">
        <f t="shared" si="2"/>
        <v>0</v>
      </c>
      <c r="M53" s="23">
        <f t="shared" si="3"/>
        <v>0</v>
      </c>
      <c r="N53" s="64"/>
      <c r="O53" s="64"/>
      <c r="P53" s="64"/>
      <c r="Q53" s="65"/>
      <c r="R53" s="66"/>
    </row>
    <row r="54" spans="1:18" s="21" customFormat="1" ht="12.95" customHeight="1" x14ac:dyDescent="0.2">
      <c r="A54" s="145"/>
      <c r="B54" s="97"/>
      <c r="C54" s="119"/>
      <c r="D54" s="83">
        <v>2016</v>
      </c>
      <c r="E54" s="14">
        <v>502.6</v>
      </c>
      <c r="F54" s="2">
        <v>8.6</v>
      </c>
      <c r="G54" s="2">
        <v>3978.15</v>
      </c>
      <c r="H54" s="2">
        <v>16652.699999999997</v>
      </c>
      <c r="I54" s="2">
        <f t="shared" si="7"/>
        <v>4322.3599999999997</v>
      </c>
      <c r="J54" s="2">
        <v>18093.600000000002</v>
      </c>
      <c r="K54" s="2">
        <f t="shared" si="1"/>
        <v>22415.960000000003</v>
      </c>
      <c r="L54" s="2">
        <f t="shared" si="2"/>
        <v>344.20999999999958</v>
      </c>
      <c r="M54" s="2">
        <f t="shared" si="3"/>
        <v>1440.9000000000051</v>
      </c>
      <c r="N54" s="67"/>
      <c r="O54" s="67"/>
      <c r="P54" s="67"/>
      <c r="Q54" s="68"/>
      <c r="R54" s="69"/>
    </row>
    <row r="55" spans="1:18" s="21" customFormat="1" ht="12.95" customHeight="1" x14ac:dyDescent="0.2">
      <c r="A55" s="145"/>
      <c r="B55" s="97"/>
      <c r="C55" s="119"/>
      <c r="D55" s="83">
        <v>2017</v>
      </c>
      <c r="E55" s="14">
        <v>863.45</v>
      </c>
      <c r="F55" s="2">
        <v>8.6</v>
      </c>
      <c r="G55" s="2">
        <v>7200.39</v>
      </c>
      <c r="H55" s="2">
        <v>31469.74</v>
      </c>
      <c r="I55" s="2">
        <f t="shared" si="7"/>
        <v>7425.67</v>
      </c>
      <c r="J55" s="2">
        <v>32527.599999999999</v>
      </c>
      <c r="K55" s="2">
        <f t="shared" si="1"/>
        <v>39953.269999999997</v>
      </c>
      <c r="L55" s="2">
        <f t="shared" si="2"/>
        <v>225.27999999999975</v>
      </c>
      <c r="M55" s="2">
        <f t="shared" si="3"/>
        <v>1057.8599999999969</v>
      </c>
      <c r="N55" s="67"/>
      <c r="O55" s="67"/>
      <c r="P55" s="67"/>
      <c r="Q55" s="68"/>
      <c r="R55" s="69"/>
    </row>
    <row r="56" spans="1:18" s="21" customFormat="1" ht="12.95" customHeight="1" x14ac:dyDescent="0.2">
      <c r="A56" s="145"/>
      <c r="B56" s="97"/>
      <c r="C56" s="119"/>
      <c r="D56" s="83" t="s">
        <v>31</v>
      </c>
      <c r="E56" s="14">
        <v>1089.46</v>
      </c>
      <c r="F56" s="2">
        <v>8.6</v>
      </c>
      <c r="G56" s="2">
        <v>8548.07</v>
      </c>
      <c r="H56" s="2">
        <v>38390.559999999998</v>
      </c>
      <c r="I56" s="2">
        <f t="shared" si="7"/>
        <v>9369.3559999999998</v>
      </c>
      <c r="J56" s="2">
        <v>42697.919999999998</v>
      </c>
      <c r="K56" s="2">
        <f t="shared" si="1"/>
        <v>52067.275999999998</v>
      </c>
      <c r="L56" s="2">
        <f t="shared" si="2"/>
        <v>821.28600000000006</v>
      </c>
      <c r="M56" s="2">
        <f t="shared" si="3"/>
        <v>4307.3600000000006</v>
      </c>
      <c r="N56" s="67"/>
      <c r="O56" s="67"/>
      <c r="P56" s="67"/>
      <c r="Q56" s="68"/>
      <c r="R56" s="69"/>
    </row>
    <row r="57" spans="1:18" s="21" customFormat="1" ht="12.95" customHeight="1" x14ac:dyDescent="0.2">
      <c r="A57" s="145"/>
      <c r="B57" s="97"/>
      <c r="C57" s="119"/>
      <c r="D57" s="83" t="s">
        <v>32</v>
      </c>
      <c r="E57" s="14">
        <v>1337.76</v>
      </c>
      <c r="F57" s="2">
        <v>8.6</v>
      </c>
      <c r="G57" s="2">
        <v>11010.45</v>
      </c>
      <c r="H57" s="2">
        <v>51165.21</v>
      </c>
      <c r="I57" s="2">
        <f t="shared" si="7"/>
        <v>11504.735999999999</v>
      </c>
      <c r="J57" s="2">
        <v>53871.56</v>
      </c>
      <c r="K57" s="2">
        <f t="shared" si="1"/>
        <v>65376.295999999995</v>
      </c>
      <c r="L57" s="2">
        <f t="shared" si="2"/>
        <v>494.28599999999824</v>
      </c>
      <c r="M57" s="2">
        <f t="shared" si="3"/>
        <v>2706.3499999999985</v>
      </c>
      <c r="N57" s="67"/>
      <c r="O57" s="67"/>
      <c r="P57" s="67"/>
      <c r="Q57" s="68"/>
      <c r="R57" s="69"/>
    </row>
    <row r="58" spans="1:18" s="21" customFormat="1" ht="12.95" customHeight="1" x14ac:dyDescent="0.2">
      <c r="A58" s="145"/>
      <c r="B58" s="97"/>
      <c r="C58" s="119"/>
      <c r="D58" s="83" t="s">
        <v>33</v>
      </c>
      <c r="E58" s="14">
        <v>1570.57</v>
      </c>
      <c r="F58" s="2">
        <v>8.6</v>
      </c>
      <c r="G58" s="2">
        <v>13121.26</v>
      </c>
      <c r="H58" s="2">
        <v>62211.15</v>
      </c>
      <c r="I58" s="2">
        <f t="shared" si="7"/>
        <v>13506.901999999998</v>
      </c>
      <c r="J58" s="2">
        <v>64347.83</v>
      </c>
      <c r="K58" s="2">
        <f t="shared" si="1"/>
        <v>77854.732000000004</v>
      </c>
      <c r="L58" s="2">
        <f t="shared" si="2"/>
        <v>385.64199999999801</v>
      </c>
      <c r="M58" s="2">
        <f t="shared" si="3"/>
        <v>2136.6800000000003</v>
      </c>
      <c r="N58" s="67"/>
      <c r="O58" s="67"/>
      <c r="P58" s="67"/>
      <c r="Q58" s="68"/>
      <c r="R58" s="69"/>
    </row>
    <row r="59" spans="1:18" s="21" customFormat="1" ht="12.95" customHeight="1" thickBot="1" x14ac:dyDescent="0.25">
      <c r="A59" s="146"/>
      <c r="B59" s="111"/>
      <c r="C59" s="120"/>
      <c r="D59" s="84" t="s">
        <v>34</v>
      </c>
      <c r="E59" s="31">
        <v>1930.77</v>
      </c>
      <c r="F59" s="10">
        <v>8.6</v>
      </c>
      <c r="G59" s="10">
        <v>15811.08</v>
      </c>
      <c r="H59" s="10">
        <v>76394.570000000007</v>
      </c>
      <c r="I59" s="10">
        <f t="shared" si="7"/>
        <v>16604.621999999999</v>
      </c>
      <c r="J59" s="10">
        <v>80556.83</v>
      </c>
      <c r="K59" s="10">
        <f t="shared" si="1"/>
        <v>97161.452000000005</v>
      </c>
      <c r="L59" s="10">
        <f t="shared" si="2"/>
        <v>793.54199999999946</v>
      </c>
      <c r="M59" s="10">
        <f t="shared" si="3"/>
        <v>4162.2599999999948</v>
      </c>
      <c r="N59" s="70"/>
      <c r="O59" s="70"/>
      <c r="P59" s="70">
        <v>1200</v>
      </c>
      <c r="Q59" s="33"/>
      <c r="R59" s="34"/>
    </row>
    <row r="60" spans="1:18" s="21" customFormat="1" ht="12.95" customHeight="1" x14ac:dyDescent="0.2">
      <c r="A60" s="140">
        <v>9</v>
      </c>
      <c r="B60" s="115" t="s">
        <v>22</v>
      </c>
      <c r="C60" s="138" t="s">
        <v>29</v>
      </c>
      <c r="D60" s="85">
        <v>2015</v>
      </c>
      <c r="E60" s="55">
        <v>254.66</v>
      </c>
      <c r="F60" s="6">
        <v>8.6</v>
      </c>
      <c r="G60" s="6">
        <v>888.88</v>
      </c>
      <c r="H60" s="71">
        <v>2920.04</v>
      </c>
      <c r="I60" s="6">
        <f t="shared" si="7"/>
        <v>2190.076</v>
      </c>
      <c r="J60" s="6">
        <v>7130.48</v>
      </c>
      <c r="K60" s="6">
        <f t="shared" si="1"/>
        <v>9320.5560000000005</v>
      </c>
      <c r="L60" s="6">
        <f t="shared" si="2"/>
        <v>1301.1959999999999</v>
      </c>
      <c r="M60" s="6">
        <f t="shared" si="3"/>
        <v>4210.4399999999996</v>
      </c>
      <c r="N60" s="72"/>
      <c r="O60" s="72"/>
      <c r="P60" s="72"/>
      <c r="Q60" s="73"/>
      <c r="R60" s="74"/>
    </row>
    <row r="61" spans="1:18" s="21" customFormat="1" ht="12.95" customHeight="1" x14ac:dyDescent="0.2">
      <c r="A61" s="108"/>
      <c r="B61" s="97"/>
      <c r="C61" s="138"/>
      <c r="D61" s="83">
        <v>2016</v>
      </c>
      <c r="E61" s="14">
        <v>2396.7399999999998</v>
      </c>
      <c r="F61" s="2">
        <v>8.6</v>
      </c>
      <c r="G61" s="2">
        <v>18061.72</v>
      </c>
      <c r="H61" s="75">
        <v>73249.179999999993</v>
      </c>
      <c r="I61" s="2">
        <f t="shared" si="7"/>
        <v>20611.963999999996</v>
      </c>
      <c r="J61" s="2">
        <v>84245.36</v>
      </c>
      <c r="K61" s="2">
        <f t="shared" si="1"/>
        <v>104857.32399999999</v>
      </c>
      <c r="L61" s="2">
        <f t="shared" si="2"/>
        <v>2550.2439999999951</v>
      </c>
      <c r="M61" s="2">
        <f t="shared" si="3"/>
        <v>10996.180000000008</v>
      </c>
      <c r="N61" s="67"/>
      <c r="O61" s="67"/>
      <c r="P61" s="67"/>
      <c r="Q61" s="68"/>
      <c r="R61" s="69"/>
    </row>
    <row r="62" spans="1:18" s="21" customFormat="1" ht="12.95" customHeight="1" x14ac:dyDescent="0.2">
      <c r="A62" s="108"/>
      <c r="B62" s="97"/>
      <c r="C62" s="138"/>
      <c r="D62" s="83">
        <v>2017</v>
      </c>
      <c r="E62" s="14">
        <v>3751.35</v>
      </c>
      <c r="F62" s="6">
        <v>8.6</v>
      </c>
      <c r="G62" s="2">
        <v>31415.34</v>
      </c>
      <c r="H62" s="75">
        <v>132765.57999999999</v>
      </c>
      <c r="I62" s="2">
        <f t="shared" si="7"/>
        <v>32261.609999999997</v>
      </c>
      <c r="J62" s="2">
        <v>138429.76000000001</v>
      </c>
      <c r="K62" s="2">
        <f t="shared" si="1"/>
        <v>170691.37</v>
      </c>
      <c r="L62" s="2">
        <f t="shared" si="2"/>
        <v>846.2699999999968</v>
      </c>
      <c r="M62" s="2">
        <f t="shared" si="3"/>
        <v>5664.1800000000221</v>
      </c>
      <c r="N62" s="67"/>
      <c r="O62" s="67"/>
      <c r="P62" s="67"/>
      <c r="Q62" s="68"/>
      <c r="R62" s="69"/>
    </row>
    <row r="63" spans="1:18" s="21" customFormat="1" ht="12.95" customHeight="1" x14ac:dyDescent="0.2">
      <c r="A63" s="108"/>
      <c r="B63" s="97"/>
      <c r="C63" s="138"/>
      <c r="D63" s="83" t="s">
        <v>31</v>
      </c>
      <c r="E63" s="14">
        <v>4182.7700000000004</v>
      </c>
      <c r="F63" s="2">
        <v>8.6</v>
      </c>
      <c r="G63" s="2">
        <v>34126.92</v>
      </c>
      <c r="H63" s="75">
        <v>146217.42000000001</v>
      </c>
      <c r="I63" s="2">
        <f t="shared" si="7"/>
        <v>35971.822</v>
      </c>
      <c r="J63" s="2">
        <v>157843.66</v>
      </c>
      <c r="K63" s="2">
        <f t="shared" si="1"/>
        <v>193815.48200000002</v>
      </c>
      <c r="L63" s="2">
        <f t="shared" si="2"/>
        <v>1844.9020000000019</v>
      </c>
      <c r="M63" s="2">
        <f t="shared" si="3"/>
        <v>11626.239999999991</v>
      </c>
      <c r="N63" s="67"/>
      <c r="O63" s="67"/>
      <c r="P63" s="67"/>
      <c r="Q63" s="68"/>
      <c r="R63" s="69"/>
    </row>
    <row r="64" spans="1:18" s="21" customFormat="1" ht="12.95" customHeight="1" x14ac:dyDescent="0.2">
      <c r="A64" s="108"/>
      <c r="B64" s="97"/>
      <c r="C64" s="138"/>
      <c r="D64" s="83" t="s">
        <v>32</v>
      </c>
      <c r="E64" s="14">
        <v>4650.55</v>
      </c>
      <c r="F64" s="2">
        <v>8.6</v>
      </c>
      <c r="G64" s="2">
        <v>37942.769999999997</v>
      </c>
      <c r="H64" s="75">
        <v>166609.62</v>
      </c>
      <c r="I64" s="2">
        <f t="shared" si="7"/>
        <v>39994.730000000003</v>
      </c>
      <c r="J64" s="2">
        <v>178893.76</v>
      </c>
      <c r="K64" s="2">
        <f t="shared" si="1"/>
        <v>218888.49000000002</v>
      </c>
      <c r="L64" s="2">
        <f t="shared" si="2"/>
        <v>2051.9600000000064</v>
      </c>
      <c r="M64" s="2">
        <f t="shared" si="3"/>
        <v>12284.140000000014</v>
      </c>
      <c r="N64" s="67"/>
      <c r="O64" s="67"/>
      <c r="P64" s="67"/>
      <c r="Q64" s="68"/>
      <c r="R64" s="69"/>
    </row>
    <row r="65" spans="1:18" s="21" customFormat="1" ht="12.95" customHeight="1" x14ac:dyDescent="0.2">
      <c r="A65" s="108"/>
      <c r="B65" s="97"/>
      <c r="C65" s="138"/>
      <c r="D65" s="83" t="s">
        <v>33</v>
      </c>
      <c r="E65" s="14">
        <v>5371.77</v>
      </c>
      <c r="F65" s="2">
        <v>8.6</v>
      </c>
      <c r="G65" s="2">
        <v>43862.17</v>
      </c>
      <c r="H65" s="75">
        <v>197586.72</v>
      </c>
      <c r="I65" s="2">
        <f t="shared" si="7"/>
        <v>46197.222000000002</v>
      </c>
      <c r="J65" s="2">
        <v>211348.66</v>
      </c>
      <c r="K65" s="2">
        <f t="shared" si="1"/>
        <v>257545.88200000001</v>
      </c>
      <c r="L65" s="2">
        <f t="shared" si="2"/>
        <v>2335.0520000000033</v>
      </c>
      <c r="M65" s="2">
        <f t="shared" si="3"/>
        <v>13761.940000000002</v>
      </c>
      <c r="N65" s="67"/>
      <c r="O65" s="67"/>
      <c r="P65" s="67"/>
      <c r="Q65" s="68"/>
      <c r="R65" s="69"/>
    </row>
    <row r="66" spans="1:18" s="21" customFormat="1" ht="12.95" customHeight="1" thickBot="1" x14ac:dyDescent="0.25">
      <c r="A66" s="141"/>
      <c r="B66" s="98"/>
      <c r="C66" s="138"/>
      <c r="D66" s="86" t="s">
        <v>34</v>
      </c>
      <c r="E66" s="49">
        <v>5869.05</v>
      </c>
      <c r="F66" s="13">
        <v>8.6</v>
      </c>
      <c r="G66" s="13">
        <v>48511.11</v>
      </c>
      <c r="H66" s="76">
        <v>221912.51</v>
      </c>
      <c r="I66" s="13">
        <f t="shared" si="7"/>
        <v>50473.83</v>
      </c>
      <c r="J66" s="13">
        <v>233726.26</v>
      </c>
      <c r="K66" s="13">
        <f t="shared" si="1"/>
        <v>284200.09000000003</v>
      </c>
      <c r="L66" s="13">
        <f t="shared" si="2"/>
        <v>1962.7200000000012</v>
      </c>
      <c r="M66" s="13">
        <f t="shared" si="3"/>
        <v>11813.75</v>
      </c>
      <c r="N66" s="77"/>
      <c r="O66" s="77"/>
      <c r="P66" s="77"/>
      <c r="Q66" s="78"/>
      <c r="R66" s="79"/>
    </row>
    <row r="67" spans="1:18" s="21" customFormat="1" ht="12.95" customHeight="1" x14ac:dyDescent="0.2">
      <c r="A67" s="107">
        <v>10</v>
      </c>
      <c r="B67" s="110" t="s">
        <v>22</v>
      </c>
      <c r="C67" s="137" t="s">
        <v>35</v>
      </c>
      <c r="D67" s="82">
        <v>2015</v>
      </c>
      <c r="E67" s="22">
        <v>0</v>
      </c>
      <c r="F67" s="23">
        <v>8.6</v>
      </c>
      <c r="G67" s="23">
        <v>0</v>
      </c>
      <c r="H67" s="80">
        <v>0</v>
      </c>
      <c r="I67" s="23">
        <f t="shared" ref="I67:I73" si="10">E67*F67</f>
        <v>0</v>
      </c>
      <c r="J67" s="23">
        <v>0</v>
      </c>
      <c r="K67" s="23">
        <v>0</v>
      </c>
      <c r="L67" s="23">
        <f t="shared" ref="L67:L73" si="11">I67-G67</f>
        <v>0</v>
      </c>
      <c r="M67" s="23">
        <f t="shared" ref="M67:M73" si="12">J67-H67</f>
        <v>0</v>
      </c>
      <c r="N67" s="64"/>
      <c r="O67" s="64"/>
      <c r="P67" s="64">
        <v>236640</v>
      </c>
      <c r="Q67" s="65"/>
      <c r="R67" s="66"/>
    </row>
    <row r="68" spans="1:18" s="21" customFormat="1" ht="12.95" customHeight="1" x14ac:dyDescent="0.2">
      <c r="A68" s="108"/>
      <c r="B68" s="97"/>
      <c r="C68" s="138"/>
      <c r="D68" s="83">
        <v>2016</v>
      </c>
      <c r="E68" s="14">
        <v>0</v>
      </c>
      <c r="F68" s="2">
        <v>8.6</v>
      </c>
      <c r="G68" s="2">
        <v>0</v>
      </c>
      <c r="H68" s="75">
        <v>0</v>
      </c>
      <c r="I68" s="2">
        <f t="shared" si="10"/>
        <v>0</v>
      </c>
      <c r="J68" s="2">
        <v>0</v>
      </c>
      <c r="K68" s="2">
        <f t="shared" ref="K68:K73" si="13">I68+J68</f>
        <v>0</v>
      </c>
      <c r="L68" s="2">
        <f t="shared" si="11"/>
        <v>0</v>
      </c>
      <c r="M68" s="2">
        <f t="shared" si="12"/>
        <v>0</v>
      </c>
      <c r="N68" s="67"/>
      <c r="O68" s="67"/>
      <c r="P68" s="67">
        <v>527640</v>
      </c>
      <c r="Q68" s="68"/>
      <c r="R68" s="69"/>
    </row>
    <row r="69" spans="1:18" s="21" customFormat="1" ht="12.95" customHeight="1" x14ac:dyDescent="0.2">
      <c r="A69" s="108"/>
      <c r="B69" s="97"/>
      <c r="C69" s="138"/>
      <c r="D69" s="83">
        <v>2017</v>
      </c>
      <c r="E69" s="14">
        <v>24111.599999999999</v>
      </c>
      <c r="F69" s="6">
        <v>8.6</v>
      </c>
      <c r="G69" s="2">
        <v>123918.85</v>
      </c>
      <c r="H69" s="75">
        <v>482000</v>
      </c>
      <c r="I69" s="2">
        <f t="shared" si="10"/>
        <v>207359.75999999998</v>
      </c>
      <c r="J69" s="2">
        <v>964464</v>
      </c>
      <c r="K69" s="2">
        <f t="shared" si="13"/>
        <v>1171823.76</v>
      </c>
      <c r="L69" s="2">
        <f t="shared" si="11"/>
        <v>83440.909999999974</v>
      </c>
      <c r="M69" s="2">
        <f t="shared" si="12"/>
        <v>482464</v>
      </c>
      <c r="N69" s="67"/>
      <c r="O69" s="67"/>
      <c r="P69" s="67">
        <v>3924000</v>
      </c>
      <c r="Q69" s="68"/>
      <c r="R69" s="69"/>
    </row>
    <row r="70" spans="1:18" s="21" customFormat="1" ht="12.95" customHeight="1" x14ac:dyDescent="0.2">
      <c r="A70" s="108"/>
      <c r="B70" s="97"/>
      <c r="C70" s="138"/>
      <c r="D70" s="83" t="s">
        <v>31</v>
      </c>
      <c r="E70" s="14">
        <v>36834.300000000003</v>
      </c>
      <c r="F70" s="2">
        <v>8.6</v>
      </c>
      <c r="G70" s="2">
        <v>123918.85</v>
      </c>
      <c r="H70" s="75">
        <v>482000</v>
      </c>
      <c r="I70" s="2">
        <f t="shared" si="10"/>
        <v>316774.98000000004</v>
      </c>
      <c r="J70" s="2">
        <v>1536985.5</v>
      </c>
      <c r="K70" s="2">
        <f t="shared" si="13"/>
        <v>1853760.48</v>
      </c>
      <c r="L70" s="2">
        <f t="shared" si="11"/>
        <v>192856.13000000003</v>
      </c>
      <c r="M70" s="2">
        <f t="shared" si="12"/>
        <v>1054985.5</v>
      </c>
      <c r="N70" s="67"/>
      <c r="O70" s="67"/>
      <c r="P70" s="67">
        <v>3924000</v>
      </c>
      <c r="Q70" s="68"/>
      <c r="R70" s="69"/>
    </row>
    <row r="71" spans="1:18" s="21" customFormat="1" ht="12.95" customHeight="1" x14ac:dyDescent="0.2">
      <c r="A71" s="108"/>
      <c r="B71" s="97"/>
      <c r="C71" s="138"/>
      <c r="D71" s="83" t="s">
        <v>32</v>
      </c>
      <c r="E71" s="14">
        <v>51161.62</v>
      </c>
      <c r="F71" s="2">
        <v>8.6</v>
      </c>
      <c r="G71" s="2">
        <v>214918.85</v>
      </c>
      <c r="H71" s="75">
        <v>517000</v>
      </c>
      <c r="I71" s="2">
        <f t="shared" si="10"/>
        <v>439989.93200000003</v>
      </c>
      <c r="J71" s="2">
        <v>2181714.9</v>
      </c>
      <c r="K71" s="2">
        <f t="shared" si="13"/>
        <v>2621704.8319999999</v>
      </c>
      <c r="L71" s="2">
        <f t="shared" si="11"/>
        <v>225071.08200000002</v>
      </c>
      <c r="M71" s="2">
        <f t="shared" si="12"/>
        <v>1664714.9</v>
      </c>
      <c r="N71" s="67"/>
      <c r="O71" s="67"/>
      <c r="P71" s="67">
        <v>3924000</v>
      </c>
      <c r="Q71" s="68"/>
      <c r="R71" s="69"/>
    </row>
    <row r="72" spans="1:18" s="21" customFormat="1" ht="12.95" customHeight="1" x14ac:dyDescent="0.2">
      <c r="A72" s="108"/>
      <c r="B72" s="97"/>
      <c r="C72" s="138"/>
      <c r="D72" s="83" t="s">
        <v>33</v>
      </c>
      <c r="E72" s="14">
        <v>67829.72</v>
      </c>
      <c r="F72" s="2">
        <v>8.6</v>
      </c>
      <c r="G72" s="2">
        <v>298918.84999999998</v>
      </c>
      <c r="H72" s="75">
        <v>517000</v>
      </c>
      <c r="I72" s="2">
        <f t="shared" si="10"/>
        <v>583335.59199999995</v>
      </c>
      <c r="J72" s="2">
        <v>2931779.4</v>
      </c>
      <c r="K72" s="2">
        <f t="shared" si="13"/>
        <v>3515114.9919999996</v>
      </c>
      <c r="L72" s="2">
        <f t="shared" si="11"/>
        <v>284416.74199999997</v>
      </c>
      <c r="M72" s="2">
        <f t="shared" si="12"/>
        <v>2414779.4</v>
      </c>
      <c r="N72" s="67"/>
      <c r="O72" s="67"/>
      <c r="P72" s="67">
        <v>3953400</v>
      </c>
      <c r="Q72" s="68"/>
      <c r="R72" s="69"/>
    </row>
    <row r="73" spans="1:18" s="21" customFormat="1" ht="12.95" customHeight="1" thickBot="1" x14ac:dyDescent="0.25">
      <c r="A73" s="109"/>
      <c r="B73" s="111"/>
      <c r="C73" s="139"/>
      <c r="D73" s="84" t="s">
        <v>34</v>
      </c>
      <c r="E73" s="31">
        <v>81494.8</v>
      </c>
      <c r="F73" s="10">
        <v>8.6</v>
      </c>
      <c r="G73" s="10">
        <v>383918.85</v>
      </c>
      <c r="H73" s="81">
        <v>517000</v>
      </c>
      <c r="I73" s="10">
        <f t="shared" si="10"/>
        <v>700855.28</v>
      </c>
      <c r="J73" s="10">
        <v>3546708</v>
      </c>
      <c r="K73" s="10">
        <f t="shared" si="13"/>
        <v>4247563.28</v>
      </c>
      <c r="L73" s="10">
        <f t="shared" si="11"/>
        <v>316936.43000000005</v>
      </c>
      <c r="M73" s="10">
        <f t="shared" si="12"/>
        <v>3029708</v>
      </c>
      <c r="N73" s="70"/>
      <c r="O73" s="70"/>
      <c r="P73" s="70">
        <v>4508352.1900000004</v>
      </c>
      <c r="Q73" s="33"/>
      <c r="R73" s="34"/>
    </row>
    <row r="74" spans="1:18" x14ac:dyDescent="0.2">
      <c r="A74" s="89"/>
      <c r="B74" s="89"/>
      <c r="C74" s="89"/>
      <c r="D74" s="89"/>
      <c r="E74" s="90"/>
      <c r="F74" s="91"/>
      <c r="G74" s="91"/>
      <c r="H74" s="91"/>
      <c r="I74" s="91"/>
      <c r="J74" s="91"/>
      <c r="K74" s="92"/>
      <c r="L74" s="92"/>
      <c r="M74" s="92"/>
      <c r="N74" s="89"/>
      <c r="O74" s="89"/>
      <c r="P74" s="89"/>
      <c r="Q74" s="89"/>
      <c r="R74" s="89"/>
    </row>
    <row r="75" spans="1:18" x14ac:dyDescent="0.2">
      <c r="A75" s="105"/>
      <c r="B75" s="103"/>
      <c r="C75" s="105"/>
    </row>
    <row r="76" spans="1:18" x14ac:dyDescent="0.2">
      <c r="A76" s="106"/>
      <c r="B76" s="104"/>
      <c r="C76" s="106"/>
    </row>
    <row r="77" spans="1:18" x14ac:dyDescent="0.2">
      <c r="A77" s="106"/>
      <c r="B77" s="104"/>
      <c r="C77" s="106"/>
    </row>
    <row r="78" spans="1:18" x14ac:dyDescent="0.2">
      <c r="A78" s="106"/>
      <c r="B78" s="104"/>
      <c r="C78" s="106"/>
    </row>
    <row r="79" spans="1:18" x14ac:dyDescent="0.2">
      <c r="A79" s="106"/>
      <c r="B79" s="104"/>
      <c r="C79" s="106"/>
    </row>
    <row r="80" spans="1:18" x14ac:dyDescent="0.2">
      <c r="A80" s="106"/>
      <c r="B80" s="104"/>
      <c r="C80" s="106"/>
    </row>
  </sheetData>
  <mergeCells count="50">
    <mergeCell ref="A32:A38"/>
    <mergeCell ref="A46:A52"/>
    <mergeCell ref="B46:B52"/>
    <mergeCell ref="C46:C52"/>
    <mergeCell ref="A53:A59"/>
    <mergeCell ref="B53:B59"/>
    <mergeCell ref="C53:C59"/>
    <mergeCell ref="A67:A73"/>
    <mergeCell ref="B67:B73"/>
    <mergeCell ref="C67:C73"/>
    <mergeCell ref="A60:A66"/>
    <mergeCell ref="B60:B66"/>
    <mergeCell ref="C60:C66"/>
    <mergeCell ref="B11:B17"/>
    <mergeCell ref="C11:C17"/>
    <mergeCell ref="A18:A24"/>
    <mergeCell ref="B18:B24"/>
    <mergeCell ref="C18:C24"/>
    <mergeCell ref="Q2:Q3"/>
    <mergeCell ref="B75:B80"/>
    <mergeCell ref="A75:A80"/>
    <mergeCell ref="C75:C80"/>
    <mergeCell ref="A25:A31"/>
    <mergeCell ref="B25:B31"/>
    <mergeCell ref="C25:C31"/>
    <mergeCell ref="B32:B38"/>
    <mergeCell ref="C32:C38"/>
    <mergeCell ref="A39:A45"/>
    <mergeCell ref="B39:B45"/>
    <mergeCell ref="C39:C45"/>
    <mergeCell ref="A4:A10"/>
    <mergeCell ref="B4:B10"/>
    <mergeCell ref="C4:C10"/>
    <mergeCell ref="A11:A17"/>
    <mergeCell ref="R2:R3"/>
    <mergeCell ref="P2:P3"/>
    <mergeCell ref="A1:R1"/>
    <mergeCell ref="A2:A3"/>
    <mergeCell ref="B2:B3"/>
    <mergeCell ref="C2:C3"/>
    <mergeCell ref="D2:E2"/>
    <mergeCell ref="F2:F3"/>
    <mergeCell ref="G2:H2"/>
    <mergeCell ref="I2:I3"/>
    <mergeCell ref="J2:J3"/>
    <mergeCell ref="K2:K3"/>
    <mergeCell ref="L2:L3"/>
    <mergeCell ref="M2:M3"/>
    <mergeCell ref="N2:N3"/>
    <mergeCell ref="O2:O3"/>
  </mergeCells>
  <pageMargins left="0.23622047244094491" right="0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 натрупване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N.J. Nikolova</dc:creator>
  <cp:lastModifiedBy>Julia N.J. Nikolova</cp:lastModifiedBy>
  <cp:lastPrinted>2017-07-20T11:01:39Z</cp:lastPrinted>
  <dcterms:created xsi:type="dcterms:W3CDTF">2017-07-10T08:37:16Z</dcterms:created>
  <dcterms:modified xsi:type="dcterms:W3CDTF">2019-03-18T06:58:03Z</dcterms:modified>
</cp:coreProperties>
</file>