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KSF" sheetId="1" r:id="rId1"/>
    <sheet name="PRB" sheetId="2" r:id="rId2"/>
  </sheets>
  <externalReferences>
    <externalReference r:id="rId5"/>
    <externalReference r:id="rId6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<sst xmlns="http://schemas.openxmlformats.org/spreadsheetml/2006/main" count="505" uniqueCount="185">
  <si>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</si>
  <si>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</si>
  <si>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</si>
  <si>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</si>
  <si>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</si>
  <si>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</si>
  <si>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</si>
  <si>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</si>
  <si>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</si>
  <si>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</si>
  <si>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</si>
  <si>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</si>
  <si>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</si>
  <si>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</si>
  <si>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</si>
  <si>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</si>
  <si>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</si>
  <si>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</si>
  <si>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</si>
  <si>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</si>
  <si>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</si>
  <si>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</si>
  <si>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</si>
  <si>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</si>
  <si>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</si>
  <si>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</si>
  <si>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</si>
  <si>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</si>
  <si>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</si>
  <si>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</si>
  <si>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</si>
  <si>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</si>
  <si>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</si>
  <si>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</si>
  <si>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</si>
  <si>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</si>
  <si>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</si>
  <si>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</si>
  <si>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</si>
  <si>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</si>
  <si>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</si>
  <si>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</si>
  <si>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</si>
  <si>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</si>
  <si>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</si>
  <si>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</si>
  <si>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</si>
  <si>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</si>
  <si>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</si>
  <si>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</si>
  <si>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</si>
  <si>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</si>
  <si>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</si>
  <si>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</si>
  <si>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</si>
  <si>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</si>
  <si>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</si>
  <si>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</si>
  <si>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</si>
  <si>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</si>
  <si>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</si>
  <si>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</si>
  <si>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</si>
  <si>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</si>
  <si>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</si>
  <si>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</si>
  <si>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</si>
  <si>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</si>
  <si>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</si>
  <si>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</si>
  <si>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</si>
  <si>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</si>
  <si>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</si>
  <si>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</si>
  <si>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</si>
  <si>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</si>
  <si>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</si>
  <si>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</si>
  <si>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</si>
  <si>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</si>
  <si>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</si>
  <si>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</si>
  <si>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</si>
  <si>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</si>
  <si>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</si>
  <si>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</si>
  <si>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</si>
  <si>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</si>
  <si>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</si>
  <si>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</si>
  <si>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</si>
  <si>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</si>
  <si>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</si>
  <si>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</si>
  <si>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</si>
  <si>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</si>
  <si>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</si>
  <si>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</si>
  <si>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</si>
  <si>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</si>
  <si>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</si>
  <si>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</si>
  <si>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</si>
  <si>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</si>
  <si>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</si>
  <si>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</si>
  <si>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</si>
  <si>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</si>
  <si>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</si>
  <si>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</si>
  <si>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</si>
  <si>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</si>
  <si>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</si>
  <si>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</si>
  <si>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</si>
  <si>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</si>
  <si>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</si>
  <si>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</si>
  <si>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</si>
  <si>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</si>
  <si>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</si>
  <si>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</si>
  <si>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</si>
  <si>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</si>
  <si>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</si>
  <si>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</si>
  <si>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</si>
  <si>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</si>
  <si>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</si>
  <si>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</si>
  <si>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</si>
  <si>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</si>
  <si>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</si>
  <si>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</si>
  <si>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</si>
  <si>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</si>
  <si>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</si>
  <si>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</si>
  <si>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</si>
  <si>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</si>
  <si>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</si>
  <si>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</si>
  <si>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</si>
  <si>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</si>
  <si>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</si>
  <si>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</si>
  <si>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</si>
  <si>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</si>
  <si>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</si>
  <si>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</si>
  <si>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</si>
  <si>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</si>
  <si>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</si>
  <si>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</si>
  <si>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</si>
  <si>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</si>
  <si>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</si>
  <si>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</si>
  <si>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</si>
  <si>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</si>
  <si>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</si>
  <si>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</si>
  <si>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</si>
  <si>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</si>
  <si>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</si>
  <si>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</si>
  <si>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</si>
  <si>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</si>
  <si>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</si>
  <si>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</si>
  <si>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</si>
  <si>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</si>
  <si>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</si>
  <si>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</si>
  <si>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</si>
  <si>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 xml:space="preserve">                                  ОТЧЕТ ЗА КАСОВОТО ИЗПЪЛНЕНИЕ НА БЮДЖЕТА</t>
  </si>
  <si>
    <t>код по ЕБК:</t>
  </si>
  <si>
    <t>БЮДЖЕТ</t>
  </si>
  <si>
    <t>РИОСВ Бургас</t>
  </si>
  <si>
    <t>1900</t>
  </si>
  <si>
    <t>Министерство на околна среда и водите</t>
  </si>
  <si>
    <t>056/813202</t>
  </si>
  <si>
    <t>riosvbs@unacs.bg</t>
  </si>
  <si>
    <t>Валентин Косев</t>
  </si>
  <si>
    <t>Павел Маринов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</si>
</sst>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"/>
    <numFmt numFmtId="165" formatCode="#,##0;[Red]\-#,##0"/>
    <numFmt numFmtId="166" formatCode="_-* #,##0\ _л_в_-;\-* #,##0\ _л_в_-;_-* &quot;-&quot;??\ _л_в_-;_-@_-"/>
    <numFmt numFmtId="167" formatCode="#,##0;\(#,##0\)"/>
    <numFmt numFmtId="168" formatCode="0000&quot; &quot;0000&quot; &quot;0000&quot; &quot;0000"/>
    <numFmt numFmtId="169" formatCode="0000&quot; &quot;0000&quot; &quot;0000"/>
    <numFmt numFmtId="170" formatCode="0000&quot; &quot;0000"/>
    <numFmt numFmtId="171" formatCode="0000"/>
    <numFmt numFmtId="172" formatCode="dd\.m\.yyyy\ &quot;г.&quot;;@"/>
    <numFmt numFmtId="173" formatCode="000&quot; &quot;000&quot; &quot;000"/>
    <numFmt numFmtId="174" formatCode="0.0"/>
    <numFmt numFmtId="175" formatCode="_-* #,##0.00\ _ë_â_-;\-* #,##0.00\ _ë_â_-;_-* &quot;-&quot;??\ _ë_â_-;_-@_-"/>
    <numFmt numFmtId="176" formatCode="#,##0;[Red]\(#,##0\)"/>
    <numFmt numFmtId="177" formatCode="_-* #,##0.00\ _л_в_-;\-* #,##0.00\ _л_в_-;_-* &quot;-&quot;??\ _л_в_-;_-@_-"/>
  </numFmts>
  <fonts count="8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2"/>
      <color indexed="30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1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rgb="FF000099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 quotePrefix="1">
      <alignment horizontal="left"/>
      <protection/>
    </xf>
    <xf numFmtId="0" fontId="8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 quotePrefix="1">
      <alignment horizontal="left"/>
      <protection/>
    </xf>
    <xf numFmtId="0" fontId="11" fillId="33" borderId="0" xfId="0" applyFont="1" applyFill="1" applyBorder="1" applyAlignment="1" applyProtection="1" quotePrefix="1">
      <alignment horizontal="left"/>
      <protection/>
    </xf>
    <xf numFmtId="0" fontId="10" fillId="35" borderId="10" xfId="0" applyFont="1" applyFill="1" applyBorder="1" applyAlignment="1" applyProtection="1" quotePrefix="1">
      <alignment horizontal="left"/>
      <protection/>
    </xf>
    <xf numFmtId="0" fontId="11" fillId="35" borderId="11" xfId="0" applyFont="1" applyFill="1" applyBorder="1" applyAlignment="1" applyProtection="1" quotePrefix="1">
      <alignment horizontal="left"/>
      <protection/>
    </xf>
    <xf numFmtId="0" fontId="8" fillId="35" borderId="11" xfId="0" applyFont="1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3" fillId="33" borderId="0" xfId="57" applyFont="1" applyFill="1" applyAlignment="1" applyProtection="1">
      <alignment horizontal="left" vertical="center"/>
      <protection/>
    </xf>
    <xf numFmtId="0" fontId="4" fillId="36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right"/>
      <protection/>
    </xf>
    <xf numFmtId="172" fontId="75" fillId="37" borderId="14" xfId="57" applyNumberFormat="1" applyFont="1" applyFill="1" applyBorder="1" applyAlignment="1" applyProtection="1">
      <alignment horizontal="center" vertical="center"/>
      <protection/>
    </xf>
    <xf numFmtId="0" fontId="14" fillId="33" borderId="0" xfId="57" applyFont="1" applyFill="1" applyAlignment="1" applyProtection="1">
      <alignment horizontal="right" vertical="center"/>
      <protection/>
    </xf>
    <xf numFmtId="173" fontId="13" fillId="36" borderId="14" xfId="57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/>
      <protection/>
    </xf>
    <xf numFmtId="0" fontId="14" fillId="33" borderId="0" xfId="57" applyFont="1" applyFill="1" applyAlignment="1" applyProtection="1" quotePrefix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right"/>
      <protection/>
    </xf>
    <xf numFmtId="0" fontId="14" fillId="33" borderId="0" xfId="57" applyFont="1" applyFill="1" applyAlignment="1" applyProtection="1">
      <alignment horizontal="left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49" fontId="76" fillId="38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57" applyFont="1" applyFill="1" applyAlignment="1" applyProtection="1" quotePrefix="1">
      <alignment vertical="center"/>
      <protection/>
    </xf>
    <xf numFmtId="0" fontId="77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/>
      <protection/>
    </xf>
    <xf numFmtId="0" fontId="78" fillId="32" borderId="14" xfId="57" applyNumberFormat="1" applyFont="1" applyFill="1" applyBorder="1" applyAlignment="1" applyProtection="1">
      <alignment horizontal="center" vertical="center"/>
      <protection/>
    </xf>
    <xf numFmtId="0" fontId="78" fillId="32" borderId="14" xfId="57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right"/>
      <protection/>
    </xf>
    <xf numFmtId="174" fontId="2" fillId="33" borderId="16" xfId="0" applyNumberFormat="1" applyFont="1" applyFill="1" applyBorder="1" applyAlignment="1" applyProtection="1">
      <alignment/>
      <protection/>
    </xf>
    <xf numFmtId="174" fontId="2" fillId="33" borderId="17" xfId="0" applyNumberFormat="1" applyFont="1" applyFill="1" applyBorder="1" applyAlignment="1" applyProtection="1">
      <alignment/>
      <protection/>
    </xf>
    <xf numFmtId="174" fontId="2" fillId="33" borderId="0" xfId="0" applyNumberFormat="1" applyFont="1" applyFill="1" applyBorder="1" applyAlignment="1" applyProtection="1">
      <alignment/>
      <protection/>
    </xf>
    <xf numFmtId="174" fontId="2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18" xfId="0" applyFont="1" applyFill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 quotePrefix="1">
      <alignment horizontal="center"/>
      <protection/>
    </xf>
    <xf numFmtId="0" fontId="5" fillId="38" borderId="20" xfId="0" applyFont="1" applyFill="1" applyBorder="1" applyAlignment="1" applyProtection="1">
      <alignment horizontal="left" vertical="center"/>
      <protection/>
    </xf>
    <xf numFmtId="0" fontId="5" fillId="38" borderId="21" xfId="57" applyFont="1" applyFill="1" applyBorder="1" applyAlignment="1" applyProtection="1">
      <alignment horizontal="left" vertical="center"/>
      <protection/>
    </xf>
    <xf numFmtId="0" fontId="5" fillId="38" borderId="21" xfId="0" applyFont="1" applyFill="1" applyBorder="1" applyAlignment="1" applyProtection="1">
      <alignment horizontal="left" vertical="center"/>
      <protection/>
    </xf>
    <xf numFmtId="0" fontId="5" fillId="38" borderId="22" xfId="57" applyFont="1" applyFill="1" applyBorder="1" applyAlignment="1" applyProtection="1">
      <alignment horizontal="left" vertical="center"/>
      <protection/>
    </xf>
    <xf numFmtId="174" fontId="2" fillId="0" borderId="23" xfId="0" applyNumberFormat="1" applyFont="1" applyFill="1" applyBorder="1" applyAlignment="1" applyProtection="1">
      <alignment horizontal="center" vertical="center" wrapText="1"/>
      <protection/>
    </xf>
    <xf numFmtId="174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8" borderId="24" xfId="57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10" fillId="33" borderId="23" xfId="0" applyFont="1" applyFill="1" applyBorder="1" applyAlignment="1" applyProtection="1" quotePrefix="1">
      <alignment horizontal="center" vertical="top"/>
      <protection/>
    </xf>
    <xf numFmtId="0" fontId="2" fillId="33" borderId="23" xfId="0" applyFont="1" applyFill="1" applyBorder="1" applyAlignment="1" applyProtection="1" quotePrefix="1">
      <alignment horizontal="center"/>
      <protection/>
    </xf>
    <xf numFmtId="0" fontId="5" fillId="32" borderId="25" xfId="0" applyFont="1" applyFill="1" applyBorder="1" applyAlignment="1" applyProtection="1">
      <alignment horizontal="center" vertical="center" wrapText="1"/>
      <protection/>
    </xf>
    <xf numFmtId="0" fontId="5" fillId="32" borderId="14" xfId="0" applyFont="1" applyFill="1" applyBorder="1" applyAlignment="1" applyProtection="1">
      <alignment horizontal="center" vertical="center" wrapText="1"/>
      <protection/>
    </xf>
    <xf numFmtId="0" fontId="5" fillId="32" borderId="26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7" fillId="38" borderId="27" xfId="57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 applyProtection="1">
      <alignment horizontal="center"/>
      <protection/>
    </xf>
    <xf numFmtId="0" fontId="2" fillId="33" borderId="29" xfId="0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7" fillId="33" borderId="31" xfId="0" applyFont="1" applyFill="1" applyBorder="1" applyAlignment="1" applyProtection="1">
      <alignment horizontal="left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/>
      <protection/>
    </xf>
    <xf numFmtId="0" fontId="2" fillId="33" borderId="32" xfId="0" applyFont="1" applyFill="1" applyBorder="1" applyAlignment="1" applyProtection="1" quotePrefix="1">
      <alignment horizontal="center"/>
      <protection/>
    </xf>
    <xf numFmtId="0" fontId="5" fillId="33" borderId="33" xfId="0" applyFont="1" applyFill="1" applyBorder="1" applyAlignment="1" applyProtection="1" quotePrefix="1">
      <alignment horizontal="center"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5" fillId="33" borderId="26" xfId="0" applyFont="1" applyFill="1" applyBorder="1" applyAlignment="1" applyProtection="1" quotePrefix="1">
      <alignment horizontal="center"/>
      <protection/>
    </xf>
    <xf numFmtId="0" fontId="8" fillId="0" borderId="34" xfId="0" applyFont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 quotePrefix="1">
      <alignment horizontal="left"/>
      <protection/>
    </xf>
    <xf numFmtId="0" fontId="4" fillId="33" borderId="18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35" xfId="0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7" fillId="33" borderId="27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4" fillId="38" borderId="38" xfId="0" applyFont="1" applyFill="1" applyBorder="1" applyAlignment="1" applyProtection="1">
      <alignment horizontal="left"/>
      <protection/>
    </xf>
    <xf numFmtId="0" fontId="2" fillId="38" borderId="38" xfId="0" applyFont="1" applyFill="1" applyBorder="1" applyAlignment="1" applyProtection="1" quotePrefix="1">
      <alignment horizontal="left"/>
      <protection/>
    </xf>
    <xf numFmtId="3" fontId="2" fillId="38" borderId="38" xfId="0" applyNumberFormat="1" applyFont="1" applyFill="1" applyBorder="1" applyAlignment="1" applyProtection="1">
      <alignment/>
      <protection/>
    </xf>
    <xf numFmtId="3" fontId="4" fillId="38" borderId="39" xfId="0" applyNumberFormat="1" applyFont="1" applyFill="1" applyBorder="1" applyAlignment="1" applyProtection="1">
      <alignment/>
      <protection/>
    </xf>
    <xf numFmtId="3" fontId="4" fillId="38" borderId="40" xfId="0" applyNumberFormat="1" applyFont="1" applyFill="1" applyBorder="1" applyAlignment="1" applyProtection="1">
      <alignment/>
      <protection/>
    </xf>
    <xf numFmtId="3" fontId="4" fillId="38" borderId="41" xfId="0" applyNumberFormat="1" applyFont="1" applyFill="1" applyBorder="1" applyAlignment="1" applyProtection="1">
      <alignment/>
      <protection/>
    </xf>
    <xf numFmtId="1" fontId="2" fillId="0" borderId="34" xfId="0" applyNumberFormat="1" applyFont="1" applyBorder="1" applyAlignment="1" applyProtection="1">
      <alignment/>
      <protection/>
    </xf>
    <xf numFmtId="4" fontId="2" fillId="33" borderId="19" xfId="0" applyNumberFormat="1" applyFont="1" applyFill="1" applyBorder="1" applyAlignment="1" applyProtection="1">
      <alignment/>
      <protection/>
    </xf>
    <xf numFmtId="3" fontId="7" fillId="38" borderId="40" xfId="0" applyNumberFormat="1" applyFont="1" applyFill="1" applyBorder="1" applyAlignment="1" applyProtection="1">
      <alignment horizontal="center"/>
      <protection/>
    </xf>
    <xf numFmtId="174" fontId="4" fillId="0" borderId="42" xfId="0" applyNumberFormat="1" applyFont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3" fontId="4" fillId="33" borderId="43" xfId="0" applyNumberFormat="1" applyFont="1" applyFill="1" applyBorder="1" applyAlignment="1" applyProtection="1">
      <alignment/>
      <protection/>
    </xf>
    <xf numFmtId="3" fontId="4" fillId="33" borderId="44" xfId="0" applyNumberFormat="1" applyFont="1" applyFill="1" applyBorder="1" applyAlignment="1" applyProtection="1">
      <alignment/>
      <protection/>
    </xf>
    <xf numFmtId="3" fontId="4" fillId="33" borderId="45" xfId="0" applyNumberFormat="1" applyFont="1" applyFill="1" applyBorder="1" applyAlignment="1" applyProtection="1">
      <alignment/>
      <protection/>
    </xf>
    <xf numFmtId="3" fontId="4" fillId="33" borderId="46" xfId="0" applyNumberFormat="1" applyFont="1" applyFill="1" applyBorder="1" applyAlignment="1" applyProtection="1">
      <alignment/>
      <protection/>
    </xf>
    <xf numFmtId="1" fontId="2" fillId="0" borderId="47" xfId="0" applyNumberFormat="1" applyFont="1" applyBorder="1" applyAlignment="1" applyProtection="1">
      <alignment/>
      <protection/>
    </xf>
    <xf numFmtId="1" fontId="2" fillId="33" borderId="19" xfId="0" applyNumberFormat="1" applyFont="1" applyFill="1" applyBorder="1" applyAlignment="1" applyProtection="1">
      <alignment horizontal="right"/>
      <protection/>
    </xf>
    <xf numFmtId="3" fontId="6" fillId="33" borderId="45" xfId="0" applyNumberFormat="1" applyFont="1" applyFill="1" applyBorder="1" applyAlignment="1" applyProtection="1">
      <alignment horizontal="center"/>
      <protection/>
    </xf>
    <xf numFmtId="174" fontId="4" fillId="0" borderId="0" xfId="0" applyNumberFormat="1" applyFont="1" applyBorder="1" applyAlignment="1" applyProtection="1">
      <alignment/>
      <protection/>
    </xf>
    <xf numFmtId="0" fontId="4" fillId="33" borderId="48" xfId="0" applyFont="1" applyFill="1" applyBorder="1" applyAlignment="1" applyProtection="1">
      <alignment horizontal="left"/>
      <protection/>
    </xf>
    <xf numFmtId="3" fontId="4" fillId="33" borderId="48" xfId="0" applyNumberFormat="1" applyFont="1" applyFill="1" applyBorder="1" applyAlignment="1" applyProtection="1">
      <alignment/>
      <protection/>
    </xf>
    <xf numFmtId="3" fontId="4" fillId="33" borderId="49" xfId="0" applyNumberFormat="1" applyFont="1" applyFill="1" applyBorder="1" applyAlignment="1" applyProtection="1">
      <alignment/>
      <protection/>
    </xf>
    <xf numFmtId="3" fontId="4" fillId="33" borderId="50" xfId="0" applyNumberFormat="1" applyFont="1" applyFill="1" applyBorder="1" applyAlignment="1" applyProtection="1">
      <alignment/>
      <protection/>
    </xf>
    <xf numFmtId="3" fontId="4" fillId="33" borderId="51" xfId="0" applyNumberFormat="1" applyFont="1" applyFill="1" applyBorder="1" applyAlignment="1" applyProtection="1">
      <alignment/>
      <protection/>
    </xf>
    <xf numFmtId="1" fontId="2" fillId="0" borderId="52" xfId="0" applyNumberFormat="1" applyFont="1" applyBorder="1" applyAlignment="1" applyProtection="1">
      <alignment/>
      <protection/>
    </xf>
    <xf numFmtId="3" fontId="6" fillId="33" borderId="50" xfId="0" applyNumberFormat="1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left"/>
      <protection/>
    </xf>
    <xf numFmtId="3" fontId="4" fillId="33" borderId="32" xfId="0" applyNumberFormat="1" applyFont="1" applyFill="1" applyBorder="1" applyAlignment="1" applyProtection="1">
      <alignment/>
      <protection/>
    </xf>
    <xf numFmtId="3" fontId="4" fillId="33" borderId="33" xfId="0" applyNumberFormat="1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/>
      <protection/>
    </xf>
    <xf numFmtId="3" fontId="4" fillId="33" borderId="26" xfId="0" applyNumberFormat="1" applyFont="1" applyFill="1" applyBorder="1" applyAlignment="1" applyProtection="1">
      <alignment/>
      <protection/>
    </xf>
    <xf numFmtId="3" fontId="6" fillId="33" borderId="14" xfId="0" applyNumberFormat="1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left"/>
      <protection/>
    </xf>
    <xf numFmtId="3" fontId="4" fillId="33" borderId="23" xfId="0" applyNumberFormat="1" applyFont="1" applyFill="1" applyBorder="1" applyAlignment="1" applyProtection="1">
      <alignment/>
      <protection/>
    </xf>
    <xf numFmtId="3" fontId="4" fillId="33" borderId="53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54" xfId="0" applyNumberFormat="1" applyFont="1" applyFill="1" applyBorder="1" applyAlignment="1" applyProtection="1">
      <alignment/>
      <protection/>
    </xf>
    <xf numFmtId="3" fontId="6" fillId="33" borderId="31" xfId="0" applyNumberFormat="1" applyFont="1" applyFill="1" applyBorder="1" applyAlignment="1" applyProtection="1">
      <alignment horizontal="center"/>
      <protection/>
    </xf>
    <xf numFmtId="0" fontId="4" fillId="32" borderId="55" xfId="0" applyFont="1" applyFill="1" applyBorder="1" applyAlignment="1" applyProtection="1">
      <alignment horizontal="left"/>
      <protection/>
    </xf>
    <xf numFmtId="1" fontId="2" fillId="32" borderId="55" xfId="0" applyNumberFormat="1" applyFont="1" applyFill="1" applyBorder="1" applyAlignment="1" applyProtection="1">
      <alignment/>
      <protection/>
    </xf>
    <xf numFmtId="3" fontId="6" fillId="32" borderId="55" xfId="0" applyNumberFormat="1" applyFont="1" applyFill="1" applyBorder="1" applyAlignment="1" applyProtection="1">
      <alignment/>
      <protection/>
    </xf>
    <xf numFmtId="3" fontId="6" fillId="32" borderId="56" xfId="0" applyNumberFormat="1" applyFont="1" applyFill="1" applyBorder="1" applyAlignment="1" applyProtection="1">
      <alignment/>
      <protection/>
    </xf>
    <xf numFmtId="3" fontId="6" fillId="32" borderId="57" xfId="0" applyNumberFormat="1" applyFont="1" applyFill="1" applyBorder="1" applyAlignment="1" applyProtection="1">
      <alignment/>
      <protection/>
    </xf>
    <xf numFmtId="3" fontId="6" fillId="32" borderId="58" xfId="0" applyNumberFormat="1" applyFont="1" applyFill="1" applyBorder="1" applyAlignment="1" applyProtection="1">
      <alignment/>
      <protection/>
    </xf>
    <xf numFmtId="1" fontId="2" fillId="0" borderId="23" xfId="0" applyNumberFormat="1" applyFont="1" applyBorder="1" applyAlignment="1" applyProtection="1">
      <alignment/>
      <protection/>
    </xf>
    <xf numFmtId="3" fontId="6" fillId="32" borderId="57" xfId="0" applyNumberFormat="1" applyFont="1" applyFill="1" applyBorder="1" applyAlignment="1" applyProtection="1">
      <alignment horizontal="center"/>
      <protection/>
    </xf>
    <xf numFmtId="0" fontId="4" fillId="32" borderId="59" xfId="0" applyFont="1" applyFill="1" applyBorder="1" applyAlignment="1" applyProtection="1">
      <alignment horizontal="left"/>
      <protection/>
    </xf>
    <xf numFmtId="1" fontId="2" fillId="32" borderId="59" xfId="0" applyNumberFormat="1" applyFont="1" applyFill="1" applyBorder="1" applyAlignment="1" applyProtection="1">
      <alignment/>
      <protection/>
    </xf>
    <xf numFmtId="3" fontId="6" fillId="32" borderId="59" xfId="0" applyNumberFormat="1" applyFont="1" applyFill="1" applyBorder="1" applyAlignment="1" applyProtection="1">
      <alignment/>
      <protection/>
    </xf>
    <xf numFmtId="3" fontId="6" fillId="32" borderId="60" xfId="0" applyNumberFormat="1" applyFont="1" applyFill="1" applyBorder="1" applyAlignment="1" applyProtection="1">
      <alignment/>
      <protection/>
    </xf>
    <xf numFmtId="3" fontId="6" fillId="32" borderId="61" xfId="0" applyNumberFormat="1" applyFont="1" applyFill="1" applyBorder="1" applyAlignment="1" applyProtection="1">
      <alignment/>
      <protection/>
    </xf>
    <xf numFmtId="3" fontId="6" fillId="32" borderId="62" xfId="0" applyNumberFormat="1" applyFont="1" applyFill="1" applyBorder="1" applyAlignment="1" applyProtection="1">
      <alignment/>
      <protection/>
    </xf>
    <xf numFmtId="1" fontId="2" fillId="0" borderId="32" xfId="0" applyNumberFormat="1" applyFont="1" applyBorder="1" applyAlignment="1" applyProtection="1">
      <alignment/>
      <protection/>
    </xf>
    <xf numFmtId="3" fontId="6" fillId="32" borderId="61" xfId="0" applyNumberFormat="1" applyFont="1" applyFill="1" applyBorder="1" applyAlignment="1" applyProtection="1">
      <alignment horizontal="center"/>
      <protection/>
    </xf>
    <xf numFmtId="0" fontId="4" fillId="32" borderId="63" xfId="0" applyFont="1" applyFill="1" applyBorder="1" applyAlignment="1" applyProtection="1">
      <alignment horizontal="left"/>
      <protection/>
    </xf>
    <xf numFmtId="1" fontId="2" fillId="32" borderId="64" xfId="0" applyNumberFormat="1" applyFont="1" applyFill="1" applyBorder="1" applyAlignment="1" applyProtection="1">
      <alignment/>
      <protection/>
    </xf>
    <xf numFmtId="3" fontId="6" fillId="32" borderId="64" xfId="0" applyNumberFormat="1" applyFont="1" applyFill="1" applyBorder="1" applyAlignment="1" applyProtection="1">
      <alignment/>
      <protection/>
    </xf>
    <xf numFmtId="3" fontId="6" fillId="32" borderId="65" xfId="0" applyNumberFormat="1" applyFont="1" applyFill="1" applyBorder="1" applyAlignment="1" applyProtection="1">
      <alignment/>
      <protection/>
    </xf>
    <xf numFmtId="3" fontId="6" fillId="32" borderId="66" xfId="0" applyNumberFormat="1" applyFont="1" applyFill="1" applyBorder="1" applyAlignment="1" applyProtection="1">
      <alignment/>
      <protection/>
    </xf>
    <xf numFmtId="3" fontId="6" fillId="32" borderId="67" xfId="0" applyNumberFormat="1" applyFont="1" applyFill="1" applyBorder="1" applyAlignment="1" applyProtection="1">
      <alignment/>
      <protection/>
    </xf>
    <xf numFmtId="3" fontId="6" fillId="32" borderId="66" xfId="0" applyNumberFormat="1" applyFont="1" applyFill="1" applyBorder="1" applyAlignment="1" applyProtection="1">
      <alignment horizontal="center"/>
      <protection/>
    </xf>
    <xf numFmtId="0" fontId="4" fillId="33" borderId="68" xfId="0" applyFont="1" applyFill="1" applyBorder="1" applyAlignment="1" applyProtection="1">
      <alignment horizontal="left"/>
      <protection/>
    </xf>
    <xf numFmtId="3" fontId="4" fillId="33" borderId="55" xfId="0" applyNumberFormat="1" applyFont="1" applyFill="1" applyBorder="1" applyAlignment="1" applyProtection="1">
      <alignment/>
      <protection/>
    </xf>
    <xf numFmtId="3" fontId="4" fillId="33" borderId="56" xfId="0" applyNumberFormat="1" applyFont="1" applyFill="1" applyBorder="1" applyAlignment="1" applyProtection="1">
      <alignment/>
      <protection/>
    </xf>
    <xf numFmtId="3" fontId="4" fillId="33" borderId="57" xfId="0" applyNumberFormat="1" applyFont="1" applyFill="1" applyBorder="1" applyAlignment="1" applyProtection="1">
      <alignment/>
      <protection/>
    </xf>
    <xf numFmtId="3" fontId="4" fillId="33" borderId="58" xfId="0" applyNumberFormat="1" applyFont="1" applyFill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 horizontal="center"/>
      <protection/>
    </xf>
    <xf numFmtId="0" fontId="4" fillId="33" borderId="69" xfId="0" applyFont="1" applyFill="1" applyBorder="1" applyAlignment="1" applyProtection="1">
      <alignment horizontal="left"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60" xfId="0" applyNumberFormat="1" applyFont="1" applyFill="1" applyBorder="1" applyAlignment="1" applyProtection="1">
      <alignment/>
      <protection/>
    </xf>
    <xf numFmtId="3" fontId="4" fillId="33" borderId="61" xfId="0" applyNumberFormat="1" applyFont="1" applyFill="1" applyBorder="1" applyAlignment="1" applyProtection="1">
      <alignment/>
      <protection/>
    </xf>
    <xf numFmtId="3" fontId="4" fillId="33" borderId="62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 horizontal="center"/>
      <protection/>
    </xf>
    <xf numFmtId="1" fontId="2" fillId="0" borderId="70" xfId="0" applyNumberFormat="1" applyFont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16" fillId="33" borderId="71" xfId="0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72" xfId="0" applyFont="1" applyFill="1" applyBorder="1" applyAlignment="1" applyProtection="1">
      <alignment horizontal="left"/>
      <protection/>
    </xf>
    <xf numFmtId="3" fontId="4" fillId="33" borderId="70" xfId="0" applyNumberFormat="1" applyFont="1" applyFill="1" applyBorder="1" applyAlignment="1" applyProtection="1">
      <alignment/>
      <protection/>
    </xf>
    <xf numFmtId="3" fontId="4" fillId="33" borderId="28" xfId="0" applyNumberFormat="1" applyFont="1" applyFill="1" applyBorder="1" applyAlignment="1" applyProtection="1">
      <alignment/>
      <protection/>
    </xf>
    <xf numFmtId="3" fontId="4" fillId="33" borderId="29" xfId="0" applyNumberFormat="1" applyFont="1" applyFill="1" applyBorder="1" applyAlignment="1" applyProtection="1">
      <alignment/>
      <protection/>
    </xf>
    <xf numFmtId="3" fontId="4" fillId="33" borderId="30" xfId="0" applyNumberFormat="1" applyFont="1" applyFill="1" applyBorder="1" applyAlignment="1" applyProtection="1">
      <alignment/>
      <protection/>
    </xf>
    <xf numFmtId="3" fontId="6" fillId="33" borderId="29" xfId="0" applyNumberFormat="1" applyFont="1" applyFill="1" applyBorder="1" applyAlignment="1" applyProtection="1">
      <alignment horizontal="center"/>
      <protection/>
    </xf>
    <xf numFmtId="0" fontId="4" fillId="33" borderId="47" xfId="0" applyFont="1" applyFill="1" applyBorder="1" applyAlignment="1" applyProtection="1">
      <alignment horizontal="left"/>
      <protection/>
    </xf>
    <xf numFmtId="3" fontId="4" fillId="33" borderId="47" xfId="0" applyNumberFormat="1" applyFont="1" applyFill="1" applyBorder="1" applyAlignment="1" applyProtection="1">
      <alignment/>
      <protection/>
    </xf>
    <xf numFmtId="3" fontId="4" fillId="33" borderId="73" xfId="0" applyNumberFormat="1" applyFont="1" applyFill="1" applyBorder="1" applyAlignment="1" applyProtection="1">
      <alignment/>
      <protection/>
    </xf>
    <xf numFmtId="3" fontId="4" fillId="33" borderId="24" xfId="0" applyNumberFormat="1" applyFont="1" applyFill="1" applyBorder="1" applyAlignment="1" applyProtection="1">
      <alignment/>
      <protection/>
    </xf>
    <xf numFmtId="3" fontId="4" fillId="33" borderId="74" xfId="0" applyNumberFormat="1" applyFont="1" applyFill="1" applyBorder="1" applyAlignment="1" applyProtection="1">
      <alignment/>
      <protection/>
    </xf>
    <xf numFmtId="1" fontId="2" fillId="0" borderId="75" xfId="0" applyNumberFormat="1" applyFont="1" applyBorder="1" applyAlignment="1" applyProtection="1">
      <alignment/>
      <protection/>
    </xf>
    <xf numFmtId="3" fontId="6" fillId="33" borderId="24" xfId="0" applyNumberFormat="1" applyFont="1" applyFill="1" applyBorder="1" applyAlignment="1" applyProtection="1">
      <alignment horizontal="center"/>
      <protection/>
    </xf>
    <xf numFmtId="0" fontId="4" fillId="33" borderId="55" xfId="0" applyFont="1" applyFill="1" applyBorder="1" applyAlignment="1" applyProtection="1">
      <alignment horizontal="left"/>
      <protection/>
    </xf>
    <xf numFmtId="3" fontId="4" fillId="33" borderId="55" xfId="0" applyNumberFormat="1" applyFont="1" applyFill="1" applyBorder="1" applyAlignment="1" applyProtection="1" quotePrefix="1">
      <alignment/>
      <protection/>
    </xf>
    <xf numFmtId="3" fontId="4" fillId="33" borderId="56" xfId="0" applyNumberFormat="1" applyFont="1" applyFill="1" applyBorder="1" applyAlignment="1" applyProtection="1" quotePrefix="1">
      <alignment/>
      <protection/>
    </xf>
    <xf numFmtId="3" fontId="4" fillId="33" borderId="57" xfId="0" applyNumberFormat="1" applyFont="1" applyFill="1" applyBorder="1" applyAlignment="1" applyProtection="1" quotePrefix="1">
      <alignment/>
      <protection/>
    </xf>
    <xf numFmtId="3" fontId="4" fillId="33" borderId="58" xfId="0" applyNumberFormat="1" applyFont="1" applyFill="1" applyBorder="1" applyAlignment="1" applyProtection="1" quotePrefix="1">
      <alignment/>
      <protection/>
    </xf>
    <xf numFmtId="1" fontId="4" fillId="0" borderId="75" xfId="0" applyNumberFormat="1" applyFont="1" applyBorder="1" applyAlignment="1" applyProtection="1" quotePrefix="1">
      <alignment/>
      <protection/>
    </xf>
    <xf numFmtId="1" fontId="4" fillId="33" borderId="19" xfId="0" applyNumberFormat="1" applyFont="1" applyFill="1" applyBorder="1" applyAlignment="1" applyProtection="1" quotePrefix="1">
      <alignment horizontal="right"/>
      <protection/>
    </xf>
    <xf numFmtId="3" fontId="6" fillId="33" borderId="57" xfId="0" applyNumberFormat="1" applyFont="1" applyFill="1" applyBorder="1" applyAlignment="1" applyProtection="1" quotePrefix="1">
      <alignment horizontal="center"/>
      <protection/>
    </xf>
    <xf numFmtId="0" fontId="4" fillId="33" borderId="64" xfId="0" applyFont="1" applyFill="1" applyBorder="1" applyAlignment="1" applyProtection="1">
      <alignment horizontal="left"/>
      <protection/>
    </xf>
    <xf numFmtId="3" fontId="4" fillId="33" borderId="64" xfId="0" applyNumberFormat="1" applyFont="1" applyFill="1" applyBorder="1" applyAlignment="1" applyProtection="1" quotePrefix="1">
      <alignment/>
      <protection/>
    </xf>
    <xf numFmtId="3" fontId="4" fillId="33" borderId="65" xfId="0" applyNumberFormat="1" applyFont="1" applyFill="1" applyBorder="1" applyAlignment="1" applyProtection="1" quotePrefix="1">
      <alignment/>
      <protection/>
    </xf>
    <xf numFmtId="3" fontId="4" fillId="33" borderId="66" xfId="0" applyNumberFormat="1" applyFont="1" applyFill="1" applyBorder="1" applyAlignment="1" applyProtection="1" quotePrefix="1">
      <alignment/>
      <protection/>
    </xf>
    <xf numFmtId="3" fontId="4" fillId="33" borderId="67" xfId="0" applyNumberFormat="1" applyFont="1" applyFill="1" applyBorder="1" applyAlignment="1" applyProtection="1" quotePrefix="1">
      <alignment/>
      <protection/>
    </xf>
    <xf numFmtId="1" fontId="4" fillId="0" borderId="18" xfId="0" applyNumberFormat="1" applyFont="1" applyBorder="1" applyAlignment="1" applyProtection="1" quotePrefix="1">
      <alignment/>
      <protection/>
    </xf>
    <xf numFmtId="3" fontId="6" fillId="33" borderId="66" xfId="0" applyNumberFormat="1" applyFont="1" applyFill="1" applyBorder="1" applyAlignment="1" applyProtection="1" quotePrefix="1">
      <alignment horizontal="center"/>
      <protection/>
    </xf>
    <xf numFmtId="174" fontId="4" fillId="33" borderId="0" xfId="0" applyNumberFormat="1" applyFont="1" applyFill="1" applyBorder="1" applyAlignment="1" applyProtection="1">
      <alignment/>
      <protection/>
    </xf>
    <xf numFmtId="0" fontId="10" fillId="39" borderId="38" xfId="0" applyFont="1" applyFill="1" applyBorder="1" applyAlignment="1" applyProtection="1" quotePrefix="1">
      <alignment horizontal="left"/>
      <protection/>
    </xf>
    <xf numFmtId="0" fontId="2" fillId="39" borderId="38" xfId="0" applyFont="1" applyFill="1" applyBorder="1" applyAlignment="1" applyProtection="1">
      <alignment horizontal="left"/>
      <protection/>
    </xf>
    <xf numFmtId="0" fontId="2" fillId="39" borderId="38" xfId="0" applyFont="1" applyFill="1" applyBorder="1" applyAlignment="1" applyProtection="1" quotePrefix="1">
      <alignment horizontal="left"/>
      <protection/>
    </xf>
    <xf numFmtId="3" fontId="2" fillId="39" borderId="38" xfId="0" applyNumberFormat="1" applyFont="1" applyFill="1" applyBorder="1" applyAlignment="1" applyProtection="1">
      <alignment/>
      <protection/>
    </xf>
    <xf numFmtId="3" fontId="2" fillId="39" borderId="39" xfId="0" applyNumberFormat="1" applyFont="1" applyFill="1" applyBorder="1" applyAlignment="1" applyProtection="1">
      <alignment/>
      <protection/>
    </xf>
    <xf numFmtId="3" fontId="2" fillId="39" borderId="40" xfId="0" applyNumberFormat="1" applyFont="1" applyFill="1" applyBorder="1" applyAlignment="1" applyProtection="1">
      <alignment/>
      <protection/>
    </xf>
    <xf numFmtId="3" fontId="2" fillId="39" borderId="41" xfId="0" applyNumberFormat="1" applyFont="1" applyFill="1" applyBorder="1" applyAlignment="1" applyProtection="1">
      <alignment/>
      <protection/>
    </xf>
    <xf numFmtId="1" fontId="2" fillId="0" borderId="76" xfId="0" applyNumberFormat="1" applyFont="1" applyBorder="1" applyAlignment="1" applyProtection="1">
      <alignment/>
      <protection/>
    </xf>
    <xf numFmtId="3" fontId="7" fillId="39" borderId="40" xfId="0" applyNumberFormat="1" applyFont="1" applyFill="1" applyBorder="1" applyAlignment="1" applyProtection="1">
      <alignment horizontal="center"/>
      <protection/>
    </xf>
    <xf numFmtId="174" fontId="4" fillId="0" borderId="0" xfId="0" applyNumberFormat="1" applyFont="1" applyAlignment="1" applyProtection="1">
      <alignment/>
      <protection/>
    </xf>
    <xf numFmtId="174" fontId="4" fillId="33" borderId="0" xfId="0" applyNumberFormat="1" applyFont="1" applyFill="1" applyAlignment="1" applyProtection="1">
      <alignment/>
      <protection/>
    </xf>
    <xf numFmtId="174" fontId="4" fillId="34" borderId="0" xfId="0" applyNumberFormat="1" applyFont="1" applyFill="1" applyBorder="1" applyAlignment="1" applyProtection="1">
      <alignment/>
      <protection/>
    </xf>
    <xf numFmtId="174" fontId="2" fillId="34" borderId="0" xfId="0" applyNumberFormat="1" applyFont="1" applyFill="1" applyBorder="1" applyAlignment="1" applyProtection="1">
      <alignment/>
      <protection/>
    </xf>
    <xf numFmtId="0" fontId="4" fillId="33" borderId="77" xfId="0" applyFont="1" applyFill="1" applyBorder="1" applyAlignment="1" applyProtection="1" quotePrefix="1">
      <alignment horizontal="left"/>
      <protection/>
    </xf>
    <xf numFmtId="0" fontId="4" fillId="33" borderId="77" xfId="0" applyFont="1" applyFill="1" applyBorder="1" applyAlignment="1" applyProtection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4" fillId="33" borderId="79" xfId="0" applyNumberFormat="1" applyFont="1" applyFill="1" applyBorder="1" applyAlignment="1" applyProtection="1">
      <alignment/>
      <protection/>
    </xf>
    <xf numFmtId="3" fontId="4" fillId="33" borderId="8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horizontal="right"/>
      <protection/>
    </xf>
    <xf numFmtId="0" fontId="4" fillId="36" borderId="81" xfId="0" applyFont="1" applyFill="1" applyBorder="1" applyAlignment="1" applyProtection="1">
      <alignment horizontal="left"/>
      <protection/>
    </xf>
    <xf numFmtId="0" fontId="4" fillId="33" borderId="82" xfId="0" applyFont="1" applyFill="1" applyBorder="1" applyAlignment="1" applyProtection="1">
      <alignment horizontal="left"/>
      <protection/>
    </xf>
    <xf numFmtId="0" fontId="4" fillId="33" borderId="83" xfId="0" applyFont="1" applyFill="1" applyBorder="1" applyAlignment="1" applyProtection="1" quotePrefix="1">
      <alignment horizontal="left"/>
      <protection/>
    </xf>
    <xf numFmtId="3" fontId="79" fillId="36" borderId="84" xfId="57" applyNumberFormat="1" applyFont="1" applyFill="1" applyBorder="1" applyAlignment="1" applyProtection="1">
      <alignment horizontal="right" vertical="center"/>
      <protection/>
    </xf>
    <xf numFmtId="3" fontId="79" fillId="36" borderId="85" xfId="57" applyNumberFormat="1" applyFont="1" applyFill="1" applyBorder="1" applyAlignment="1" applyProtection="1">
      <alignment horizontal="right" vertical="center"/>
      <protection/>
    </xf>
    <xf numFmtId="3" fontId="79" fillId="36" borderId="82" xfId="57" applyNumberFormat="1" applyFont="1" applyFill="1" applyBorder="1" applyAlignment="1" applyProtection="1">
      <alignment horizontal="right" vertical="center"/>
      <protection/>
    </xf>
    <xf numFmtId="3" fontId="79" fillId="36" borderId="86" xfId="57" applyNumberFormat="1" applyFont="1" applyFill="1" applyBorder="1" applyAlignment="1" applyProtection="1">
      <alignment horizontal="right" vertical="center"/>
      <protection/>
    </xf>
    <xf numFmtId="3" fontId="6" fillId="33" borderId="87" xfId="0" applyNumberFormat="1" applyFont="1" applyFill="1" applyBorder="1" applyAlignment="1" applyProtection="1">
      <alignment horizontal="center"/>
      <protection/>
    </xf>
    <xf numFmtId="0" fontId="4" fillId="36" borderId="88" xfId="0" applyFont="1" applyFill="1" applyBorder="1" applyAlignment="1" applyProtection="1">
      <alignment horizontal="left"/>
      <protection/>
    </xf>
    <xf numFmtId="0" fontId="4" fillId="33" borderId="89" xfId="0" applyFont="1" applyFill="1" applyBorder="1" applyAlignment="1" applyProtection="1">
      <alignment horizontal="left"/>
      <protection/>
    </xf>
    <xf numFmtId="0" fontId="4" fillId="33" borderId="90" xfId="0" applyFont="1" applyFill="1" applyBorder="1" applyAlignment="1" applyProtection="1" quotePrefix="1">
      <alignment horizontal="left"/>
      <protection/>
    </xf>
    <xf numFmtId="3" fontId="79" fillId="36" borderId="91" xfId="57" applyNumberFormat="1" applyFont="1" applyFill="1" applyBorder="1" applyAlignment="1" applyProtection="1">
      <alignment horizontal="right" vertical="center"/>
      <protection/>
    </xf>
    <xf numFmtId="3" fontId="79" fillId="36" borderId="92" xfId="57" applyNumberFormat="1" applyFont="1" applyFill="1" applyBorder="1" applyAlignment="1" applyProtection="1">
      <alignment horizontal="right" vertical="center"/>
      <protection/>
    </xf>
    <xf numFmtId="3" fontId="79" fillId="36" borderId="89" xfId="57" applyNumberFormat="1" applyFont="1" applyFill="1" applyBorder="1" applyAlignment="1" applyProtection="1">
      <alignment horizontal="right" vertical="center"/>
      <protection/>
    </xf>
    <xf numFmtId="3" fontId="79" fillId="36" borderId="93" xfId="57" applyNumberFormat="1" applyFont="1" applyFill="1" applyBorder="1" applyAlignment="1" applyProtection="1">
      <alignment horizontal="right" vertical="center"/>
      <protection/>
    </xf>
    <xf numFmtId="0" fontId="4" fillId="36" borderId="94" xfId="0" applyFont="1" applyFill="1" applyBorder="1" applyAlignment="1" applyProtection="1">
      <alignment horizontal="left"/>
      <protection/>
    </xf>
    <xf numFmtId="0" fontId="4" fillId="33" borderId="95" xfId="0" applyFont="1" applyFill="1" applyBorder="1" applyAlignment="1" applyProtection="1">
      <alignment horizontal="left"/>
      <protection/>
    </xf>
    <xf numFmtId="0" fontId="4" fillId="33" borderId="96" xfId="0" applyFont="1" applyFill="1" applyBorder="1" applyAlignment="1" applyProtection="1" quotePrefix="1">
      <alignment horizontal="left"/>
      <protection/>
    </xf>
    <xf numFmtId="3" fontId="79" fillId="36" borderId="97" xfId="57" applyNumberFormat="1" applyFont="1" applyFill="1" applyBorder="1" applyAlignment="1" applyProtection="1">
      <alignment horizontal="right" vertical="center"/>
      <protection/>
    </xf>
    <xf numFmtId="3" fontId="79" fillId="36" borderId="98" xfId="57" applyNumberFormat="1" applyFont="1" applyFill="1" applyBorder="1" applyAlignment="1" applyProtection="1">
      <alignment horizontal="right" vertical="center"/>
      <protection/>
    </xf>
    <xf numFmtId="3" fontId="79" fillId="36" borderId="95" xfId="57" applyNumberFormat="1" applyFont="1" applyFill="1" applyBorder="1" applyAlignment="1" applyProtection="1">
      <alignment horizontal="right" vertical="center"/>
      <protection/>
    </xf>
    <xf numFmtId="3" fontId="79" fillId="36" borderId="99" xfId="57" applyNumberFormat="1" applyFont="1" applyFill="1" applyBorder="1" applyAlignment="1" applyProtection="1">
      <alignment horizontal="right" vertical="center"/>
      <protection/>
    </xf>
    <xf numFmtId="0" fontId="4" fillId="33" borderId="100" xfId="0" applyFont="1" applyFill="1" applyBorder="1" applyAlignment="1" applyProtection="1" quotePrefix="1">
      <alignment horizontal="left"/>
      <protection/>
    </xf>
    <xf numFmtId="0" fontId="4" fillId="33" borderId="100" xfId="0" applyFont="1" applyFill="1" applyBorder="1" applyAlignment="1" applyProtection="1">
      <alignment horizontal="left"/>
      <protection/>
    </xf>
    <xf numFmtId="3" fontId="4" fillId="33" borderId="100" xfId="0" applyNumberFormat="1" applyFont="1" applyFill="1" applyBorder="1" applyAlignment="1" applyProtection="1">
      <alignment/>
      <protection/>
    </xf>
    <xf numFmtId="3" fontId="4" fillId="33" borderId="101" xfId="0" applyNumberFormat="1" applyFont="1" applyFill="1" applyBorder="1" applyAlignment="1" applyProtection="1">
      <alignment/>
      <protection/>
    </xf>
    <xf numFmtId="3" fontId="4" fillId="33" borderId="87" xfId="0" applyNumberFormat="1" applyFont="1" applyFill="1" applyBorder="1" applyAlignment="1" applyProtection="1">
      <alignment/>
      <protection/>
    </xf>
    <xf numFmtId="3" fontId="4" fillId="33" borderId="102" xfId="0" applyNumberFormat="1" applyFont="1" applyFill="1" applyBorder="1" applyAlignment="1" applyProtection="1">
      <alignment/>
      <protection/>
    </xf>
    <xf numFmtId="0" fontId="4" fillId="33" borderId="48" xfId="0" applyFont="1" applyFill="1" applyBorder="1" applyAlignment="1" applyProtection="1" quotePrefix="1">
      <alignment horizontal="left"/>
      <protection/>
    </xf>
    <xf numFmtId="0" fontId="4" fillId="36" borderId="32" xfId="0" applyFont="1" applyFill="1" applyBorder="1" applyAlignment="1" applyProtection="1">
      <alignment horizontal="left"/>
      <protection/>
    </xf>
    <xf numFmtId="3" fontId="4" fillId="36" borderId="32" xfId="0" applyNumberFormat="1" applyFont="1" applyFill="1" applyBorder="1" applyAlignment="1" applyProtection="1">
      <alignment/>
      <protection/>
    </xf>
    <xf numFmtId="3" fontId="4" fillId="36" borderId="33" xfId="0" applyNumberFormat="1" applyFont="1" applyFill="1" applyBorder="1" applyAlignment="1" applyProtection="1">
      <alignment/>
      <protection/>
    </xf>
    <xf numFmtId="3" fontId="4" fillId="36" borderId="14" xfId="0" applyNumberFormat="1" applyFont="1" applyFill="1" applyBorder="1" applyAlignment="1" applyProtection="1">
      <alignment/>
      <protection/>
    </xf>
    <xf numFmtId="3" fontId="79" fillId="36" borderId="14" xfId="57" applyNumberFormat="1" applyFont="1" applyFill="1" applyBorder="1" applyAlignment="1" applyProtection="1">
      <alignment horizontal="right" vertical="center"/>
      <protection/>
    </xf>
    <xf numFmtId="3" fontId="4" fillId="36" borderId="26" xfId="0" applyNumberFormat="1" applyFont="1" applyFill="1" applyBorder="1" applyAlignment="1" applyProtection="1">
      <alignment/>
      <protection/>
    </xf>
    <xf numFmtId="3" fontId="6" fillId="36" borderId="14" xfId="0" applyNumberFormat="1" applyFont="1" applyFill="1" applyBorder="1" applyAlignment="1" applyProtection="1">
      <alignment horizontal="center"/>
      <protection/>
    </xf>
    <xf numFmtId="0" fontId="4" fillId="33" borderId="59" xfId="0" applyFont="1" applyFill="1" applyBorder="1" applyAlignment="1" applyProtection="1">
      <alignment horizontal="left"/>
      <protection/>
    </xf>
    <xf numFmtId="0" fontId="4" fillId="33" borderId="59" xfId="0" applyFont="1" applyFill="1" applyBorder="1" applyAlignment="1" applyProtection="1" quotePrefix="1">
      <alignment horizontal="left"/>
      <protection/>
    </xf>
    <xf numFmtId="0" fontId="16" fillId="33" borderId="48" xfId="0" applyFont="1" applyFill="1" applyBorder="1" applyAlignment="1" applyProtection="1">
      <alignment horizontal="left"/>
      <protection/>
    </xf>
    <xf numFmtId="0" fontId="4" fillId="36" borderId="55" xfId="0" applyFont="1" applyFill="1" applyBorder="1" applyAlignment="1" applyProtection="1">
      <alignment horizontal="left"/>
      <protection/>
    </xf>
    <xf numFmtId="0" fontId="4" fillId="36" borderId="55" xfId="0" applyFont="1" applyFill="1" applyBorder="1" applyAlignment="1" applyProtection="1" quotePrefix="1">
      <alignment horizontal="left"/>
      <protection/>
    </xf>
    <xf numFmtId="3" fontId="4" fillId="36" borderId="55" xfId="0" applyNumberFormat="1" applyFont="1" applyFill="1" applyBorder="1" applyAlignment="1" applyProtection="1">
      <alignment/>
      <protection/>
    </xf>
    <xf numFmtId="3" fontId="4" fillId="36" borderId="56" xfId="0" applyNumberFormat="1" applyFont="1" applyFill="1" applyBorder="1" applyAlignment="1" applyProtection="1">
      <alignment/>
      <protection/>
    </xf>
    <xf numFmtId="3" fontId="4" fillId="36" borderId="57" xfId="0" applyNumberFormat="1" applyFont="1" applyFill="1" applyBorder="1" applyAlignment="1" applyProtection="1">
      <alignment/>
      <protection/>
    </xf>
    <xf numFmtId="3" fontId="4" fillId="36" borderId="58" xfId="0" applyNumberFormat="1" applyFont="1" applyFill="1" applyBorder="1" applyAlignment="1" applyProtection="1">
      <alignment/>
      <protection/>
    </xf>
    <xf numFmtId="3" fontId="6" fillId="36" borderId="57" xfId="0" applyNumberFormat="1" applyFont="1" applyFill="1" applyBorder="1" applyAlignment="1" applyProtection="1">
      <alignment horizontal="center"/>
      <protection/>
    </xf>
    <xf numFmtId="0" fontId="4" fillId="36" borderId="64" xfId="0" applyFont="1" applyFill="1" applyBorder="1" applyAlignment="1" applyProtection="1">
      <alignment horizontal="left"/>
      <protection/>
    </xf>
    <xf numFmtId="0" fontId="16" fillId="36" borderId="63" xfId="0" applyFont="1" applyFill="1" applyBorder="1" applyAlignment="1" applyProtection="1">
      <alignment horizontal="left"/>
      <protection/>
    </xf>
    <xf numFmtId="0" fontId="4" fillId="36" borderId="64" xfId="0" applyFont="1" applyFill="1" applyBorder="1" applyAlignment="1" applyProtection="1" quotePrefix="1">
      <alignment horizontal="left"/>
      <protection/>
    </xf>
    <xf numFmtId="3" fontId="4" fillId="36" borderId="64" xfId="0" applyNumberFormat="1" applyFont="1" applyFill="1" applyBorder="1" applyAlignment="1" applyProtection="1">
      <alignment/>
      <protection/>
    </xf>
    <xf numFmtId="3" fontId="4" fillId="36" borderId="65" xfId="0" applyNumberFormat="1" applyFont="1" applyFill="1" applyBorder="1" applyAlignment="1" applyProtection="1">
      <alignment/>
      <protection/>
    </xf>
    <xf numFmtId="3" fontId="4" fillId="36" borderId="66" xfId="0" applyNumberFormat="1" applyFont="1" applyFill="1" applyBorder="1" applyAlignment="1" applyProtection="1">
      <alignment/>
      <protection/>
    </xf>
    <xf numFmtId="3" fontId="4" fillId="36" borderId="67" xfId="0" applyNumberFormat="1" applyFont="1" applyFill="1" applyBorder="1" applyAlignment="1" applyProtection="1">
      <alignment/>
      <protection/>
    </xf>
    <xf numFmtId="1" fontId="2" fillId="0" borderId="103" xfId="0" applyNumberFormat="1" applyFont="1" applyBorder="1" applyAlignment="1" applyProtection="1">
      <alignment/>
      <protection/>
    </xf>
    <xf numFmtId="1" fontId="2" fillId="0" borderId="104" xfId="0" applyNumberFormat="1" applyFont="1" applyBorder="1" applyAlignment="1" applyProtection="1">
      <alignment/>
      <protection/>
    </xf>
    <xf numFmtId="3" fontId="6" fillId="36" borderId="66" xfId="0" applyNumberFormat="1" applyFont="1" applyFill="1" applyBorder="1" applyAlignment="1" applyProtection="1">
      <alignment horizontal="center"/>
      <protection/>
    </xf>
    <xf numFmtId="0" fontId="17" fillId="33" borderId="0" xfId="0" applyFont="1" applyFill="1" applyAlignment="1" applyProtection="1">
      <alignment/>
      <protection/>
    </xf>
    <xf numFmtId="0" fontId="4" fillId="33" borderId="18" xfId="0" applyFont="1" applyFill="1" applyBorder="1" applyAlignment="1" applyProtection="1" quotePrefix="1">
      <alignment horizontal="left"/>
      <protection/>
    </xf>
    <xf numFmtId="3" fontId="4" fillId="33" borderId="18" xfId="0" applyNumberFormat="1" applyFont="1" applyFill="1" applyBorder="1" applyAlignment="1" applyProtection="1" quotePrefix="1">
      <alignment/>
      <protection/>
    </xf>
    <xf numFmtId="3" fontId="4" fillId="33" borderId="35" xfId="0" applyNumberFormat="1" applyFont="1" applyFill="1" applyBorder="1" applyAlignment="1" applyProtection="1" quotePrefix="1">
      <alignment/>
      <protection/>
    </xf>
    <xf numFmtId="3" fontId="4" fillId="33" borderId="27" xfId="0" applyNumberFormat="1" applyFont="1" applyFill="1" applyBorder="1" applyAlignment="1" applyProtection="1" quotePrefix="1">
      <alignment/>
      <protection/>
    </xf>
    <xf numFmtId="3" fontId="4" fillId="33" borderId="36" xfId="0" applyNumberFormat="1" applyFont="1" applyFill="1" applyBorder="1" applyAlignment="1" applyProtection="1" quotePrefix="1">
      <alignment/>
      <protection/>
    </xf>
    <xf numFmtId="1" fontId="4" fillId="0" borderId="23" xfId="0" applyNumberFormat="1" applyFont="1" applyBorder="1" applyAlignment="1" applyProtection="1" quotePrefix="1">
      <alignment/>
      <protection/>
    </xf>
    <xf numFmtId="1" fontId="4" fillId="0" borderId="32" xfId="0" applyNumberFormat="1" applyFont="1" applyBorder="1" applyAlignment="1" applyProtection="1" quotePrefix="1">
      <alignment/>
      <protection/>
    </xf>
    <xf numFmtId="3" fontId="6" fillId="33" borderId="27" xfId="0" applyNumberFormat="1" applyFont="1" applyFill="1" applyBorder="1" applyAlignment="1" applyProtection="1" quotePrefix="1">
      <alignment horizontal="center"/>
      <protection/>
    </xf>
    <xf numFmtId="0" fontId="10" fillId="5" borderId="38" xfId="0" applyFont="1" applyFill="1" applyBorder="1" applyAlignment="1" applyProtection="1">
      <alignment horizontal="left"/>
      <protection/>
    </xf>
    <xf numFmtId="0" fontId="2" fillId="5" borderId="38" xfId="0" applyFont="1" applyFill="1" applyBorder="1" applyAlignment="1" applyProtection="1">
      <alignment horizontal="left"/>
      <protection/>
    </xf>
    <xf numFmtId="3" fontId="2" fillId="5" borderId="38" xfId="0" applyNumberFormat="1" applyFont="1" applyFill="1" applyBorder="1" applyAlignment="1" applyProtection="1">
      <alignment/>
      <protection/>
    </xf>
    <xf numFmtId="3" fontId="4" fillId="5" borderId="39" xfId="0" applyNumberFormat="1" applyFont="1" applyFill="1" applyBorder="1" applyAlignment="1" applyProtection="1">
      <alignment/>
      <protection/>
    </xf>
    <xf numFmtId="3" fontId="4" fillId="5" borderId="40" xfId="0" applyNumberFormat="1" applyFont="1" applyFill="1" applyBorder="1" applyAlignment="1" applyProtection="1">
      <alignment/>
      <protection/>
    </xf>
    <xf numFmtId="3" fontId="80" fillId="5" borderId="40" xfId="57" applyNumberFormat="1" applyFont="1" applyFill="1" applyBorder="1" applyAlignment="1" applyProtection="1">
      <alignment vertical="center"/>
      <protection/>
    </xf>
    <xf numFmtId="3" fontId="4" fillId="5" borderId="41" xfId="0" applyNumberFormat="1" applyFont="1" applyFill="1" applyBorder="1" applyAlignment="1" applyProtection="1">
      <alignment/>
      <protection/>
    </xf>
    <xf numFmtId="3" fontId="6" fillId="5" borderId="40" xfId="0" applyNumberFormat="1" applyFont="1" applyFill="1" applyBorder="1" applyAlignment="1" applyProtection="1">
      <alignment horizontal="center"/>
      <protection/>
    </xf>
    <xf numFmtId="3" fontId="4" fillId="33" borderId="100" xfId="0" applyNumberFormat="1" applyFont="1" applyFill="1" applyBorder="1" applyAlignment="1" applyProtection="1" quotePrefix="1">
      <alignment/>
      <protection/>
    </xf>
    <xf numFmtId="3" fontId="4" fillId="33" borderId="101" xfId="0" applyNumberFormat="1" applyFont="1" applyFill="1" applyBorder="1" applyAlignment="1" applyProtection="1" quotePrefix="1">
      <alignment/>
      <protection/>
    </xf>
    <xf numFmtId="3" fontId="4" fillId="33" borderId="87" xfId="0" applyNumberFormat="1" applyFont="1" applyFill="1" applyBorder="1" applyAlignment="1" applyProtection="1" quotePrefix="1">
      <alignment/>
      <protection/>
    </xf>
    <xf numFmtId="3" fontId="4" fillId="33" borderId="102" xfId="0" applyNumberFormat="1" applyFont="1" applyFill="1" applyBorder="1" applyAlignment="1" applyProtection="1" quotePrefix="1">
      <alignment/>
      <protection/>
    </xf>
    <xf numFmtId="3" fontId="6" fillId="33" borderId="87" xfId="0" applyNumberFormat="1" applyFont="1" applyFill="1" applyBorder="1" applyAlignment="1" applyProtection="1" quotePrefix="1">
      <alignment horizontal="center"/>
      <protection/>
    </xf>
    <xf numFmtId="3" fontId="4" fillId="33" borderId="59" xfId="0" applyNumberFormat="1" applyFont="1" applyFill="1" applyBorder="1" applyAlignment="1" applyProtection="1" quotePrefix="1">
      <alignment/>
      <protection/>
    </xf>
    <xf numFmtId="3" fontId="4" fillId="33" borderId="60" xfId="0" applyNumberFormat="1" applyFont="1" applyFill="1" applyBorder="1" applyAlignment="1" applyProtection="1" quotePrefix="1">
      <alignment/>
      <protection/>
    </xf>
    <xf numFmtId="3" fontId="4" fillId="33" borderId="61" xfId="0" applyNumberFormat="1" applyFont="1" applyFill="1" applyBorder="1" applyAlignment="1" applyProtection="1" quotePrefix="1">
      <alignment/>
      <protection/>
    </xf>
    <xf numFmtId="3" fontId="4" fillId="33" borderId="62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 horizontal="center"/>
      <protection/>
    </xf>
    <xf numFmtId="3" fontId="4" fillId="33" borderId="48" xfId="0" applyNumberFormat="1" applyFont="1" applyFill="1" applyBorder="1" applyAlignment="1" applyProtection="1" quotePrefix="1">
      <alignment/>
      <protection/>
    </xf>
    <xf numFmtId="3" fontId="4" fillId="33" borderId="49" xfId="0" applyNumberFormat="1" applyFont="1" applyFill="1" applyBorder="1" applyAlignment="1" applyProtection="1" quotePrefix="1">
      <alignment/>
      <protection/>
    </xf>
    <xf numFmtId="3" fontId="4" fillId="33" borderId="50" xfId="0" applyNumberFormat="1" applyFont="1" applyFill="1" applyBorder="1" applyAlignment="1" applyProtection="1" quotePrefix="1">
      <alignment/>
      <protection/>
    </xf>
    <xf numFmtId="3" fontId="4" fillId="33" borderId="51" xfId="0" applyNumberFormat="1" applyFont="1" applyFill="1" applyBorder="1" applyAlignment="1" applyProtection="1" quotePrefix="1">
      <alignment/>
      <protection/>
    </xf>
    <xf numFmtId="3" fontId="6" fillId="33" borderId="50" xfId="0" applyNumberFormat="1" applyFont="1" applyFill="1" applyBorder="1" applyAlignment="1" applyProtection="1" quotePrefix="1">
      <alignment horizontal="center"/>
      <protection/>
    </xf>
    <xf numFmtId="0" fontId="4" fillId="40" borderId="32" xfId="0" applyFont="1" applyFill="1" applyBorder="1" applyAlignment="1" applyProtection="1">
      <alignment horizontal="left"/>
      <protection/>
    </xf>
    <xf numFmtId="0" fontId="4" fillId="40" borderId="32" xfId="0" applyFont="1" applyFill="1" applyBorder="1" applyAlignment="1" applyProtection="1" quotePrefix="1">
      <alignment horizontal="left"/>
      <protection/>
    </xf>
    <xf numFmtId="3" fontId="4" fillId="40" borderId="32" xfId="0" applyNumberFormat="1" applyFont="1" applyFill="1" applyBorder="1" applyAlignment="1" applyProtection="1" quotePrefix="1">
      <alignment/>
      <protection/>
    </xf>
    <xf numFmtId="3" fontId="4" fillId="40" borderId="33" xfId="0" applyNumberFormat="1" applyFont="1" applyFill="1" applyBorder="1" applyAlignment="1" applyProtection="1" quotePrefix="1">
      <alignment/>
      <protection/>
    </xf>
    <xf numFmtId="3" fontId="4" fillId="40" borderId="14" xfId="0" applyNumberFormat="1" applyFont="1" applyFill="1" applyBorder="1" applyAlignment="1" applyProtection="1" quotePrefix="1">
      <alignment/>
      <protection/>
    </xf>
    <xf numFmtId="3" fontId="4" fillId="40" borderId="26" xfId="0" applyNumberFormat="1" applyFont="1" applyFill="1" applyBorder="1" applyAlignment="1" applyProtection="1" quotePrefix="1">
      <alignment/>
      <protection/>
    </xf>
    <xf numFmtId="3" fontId="6" fillId="40" borderId="14" xfId="0" applyNumberFormat="1" applyFont="1" applyFill="1" applyBorder="1" applyAlignment="1" applyProtection="1" quotePrefix="1">
      <alignment horizontal="center"/>
      <protection/>
    </xf>
    <xf numFmtId="43" fontId="4" fillId="33" borderId="100" xfId="42" applyFont="1" applyFill="1" applyBorder="1" applyAlignment="1" applyProtection="1">
      <alignment horizontal="left"/>
      <protection/>
    </xf>
    <xf numFmtId="0" fontId="16" fillId="33" borderId="100" xfId="0" applyFont="1" applyFill="1" applyBorder="1" applyAlignment="1" applyProtection="1">
      <alignment horizontal="left"/>
      <protection/>
    </xf>
    <xf numFmtId="0" fontId="4" fillId="33" borderId="64" xfId="0" applyFont="1" applyFill="1" applyBorder="1" applyAlignment="1" applyProtection="1" quotePrefix="1">
      <alignment horizontal="left"/>
      <protection/>
    </xf>
    <xf numFmtId="1" fontId="4" fillId="0" borderId="37" xfId="0" applyNumberFormat="1" applyFont="1" applyBorder="1" applyAlignment="1" applyProtection="1" quotePrefix="1">
      <alignment/>
      <protection/>
    </xf>
    <xf numFmtId="0" fontId="10" fillId="36" borderId="38" xfId="0" applyFont="1" applyFill="1" applyBorder="1" applyAlignment="1" applyProtection="1" quotePrefix="1">
      <alignment horizontal="left"/>
      <protection/>
    </xf>
    <xf numFmtId="0" fontId="2" fillId="36" borderId="38" xfId="0" applyFont="1" applyFill="1" applyBorder="1" applyAlignment="1" applyProtection="1">
      <alignment horizontal="left"/>
      <protection/>
    </xf>
    <xf numFmtId="0" fontId="2" fillId="36" borderId="38" xfId="0" applyFont="1" applyFill="1" applyBorder="1" applyAlignment="1" applyProtection="1" quotePrefix="1">
      <alignment horizontal="left"/>
      <protection/>
    </xf>
    <xf numFmtId="3" fontId="2" fillId="36" borderId="38" xfId="0" applyNumberFormat="1" applyFont="1" applyFill="1" applyBorder="1" applyAlignment="1" applyProtection="1">
      <alignment/>
      <protection/>
    </xf>
    <xf numFmtId="3" fontId="4" fillId="36" borderId="39" xfId="0" applyNumberFormat="1" applyFont="1" applyFill="1" applyBorder="1" applyAlignment="1" applyProtection="1">
      <alignment/>
      <protection/>
    </xf>
    <xf numFmtId="3" fontId="4" fillId="36" borderId="40" xfId="0" applyNumberFormat="1" applyFont="1" applyFill="1" applyBorder="1" applyAlignment="1" applyProtection="1">
      <alignment/>
      <protection/>
    </xf>
    <xf numFmtId="3" fontId="4" fillId="36" borderId="41" xfId="0" applyNumberFormat="1" applyFont="1" applyFill="1" applyBorder="1" applyAlignment="1" applyProtection="1">
      <alignment/>
      <protection/>
    </xf>
    <xf numFmtId="1" fontId="4" fillId="0" borderId="105" xfId="0" applyNumberFormat="1" applyFont="1" applyBorder="1" applyAlignment="1" applyProtection="1" quotePrefix="1">
      <alignment/>
      <protection/>
    </xf>
    <xf numFmtId="3" fontId="6" fillId="36" borderId="40" xfId="0" applyNumberFormat="1" applyFont="1" applyFill="1" applyBorder="1" applyAlignment="1" applyProtection="1">
      <alignment horizontal="center"/>
      <protection/>
    </xf>
    <xf numFmtId="0" fontId="10" fillId="38" borderId="106" xfId="0" applyFont="1" applyFill="1" applyBorder="1" applyAlignment="1" applyProtection="1">
      <alignment horizontal="left"/>
      <protection/>
    </xf>
    <xf numFmtId="0" fontId="2" fillId="38" borderId="106" xfId="0" applyFont="1" applyFill="1" applyBorder="1" applyAlignment="1" applyProtection="1">
      <alignment horizontal="left"/>
      <protection/>
    </xf>
    <xf numFmtId="176" fontId="2" fillId="38" borderId="106" xfId="0" applyNumberFormat="1" applyFont="1" applyFill="1" applyBorder="1" applyAlignment="1" applyProtection="1">
      <alignment/>
      <protection/>
    </xf>
    <xf numFmtId="176" fontId="4" fillId="32" borderId="107" xfId="0" applyNumberFormat="1" applyFont="1" applyFill="1" applyBorder="1" applyAlignment="1" applyProtection="1">
      <alignment/>
      <protection/>
    </xf>
    <xf numFmtId="176" fontId="4" fillId="32" borderId="108" xfId="0" applyNumberFormat="1" applyFont="1" applyFill="1" applyBorder="1" applyAlignment="1" applyProtection="1">
      <alignment/>
      <protection/>
    </xf>
    <xf numFmtId="176" fontId="4" fillId="32" borderId="109" xfId="0" applyNumberFormat="1" applyFont="1" applyFill="1" applyBorder="1" applyAlignment="1" applyProtection="1">
      <alignment/>
      <protection/>
    </xf>
    <xf numFmtId="3" fontId="6" fillId="38" borderId="108" xfId="0" applyNumberFormat="1" applyFont="1" applyFill="1" applyBorder="1" applyAlignment="1" applyProtection="1">
      <alignment horizontal="center"/>
      <protection/>
    </xf>
    <xf numFmtId="0" fontId="81" fillId="41" borderId="110" xfId="58" applyFont="1" applyFill="1" applyBorder="1" applyAlignment="1" applyProtection="1">
      <alignment horizontal="center"/>
      <protection/>
    </xf>
    <xf numFmtId="0" fontId="3" fillId="33" borderId="111" xfId="0" applyFont="1" applyFill="1" applyBorder="1" applyAlignment="1" applyProtection="1" quotePrefix="1">
      <alignment horizontal="left"/>
      <protection/>
    </xf>
    <xf numFmtId="176" fontId="82" fillId="33" borderId="111" xfId="0" applyNumberFormat="1" applyFont="1" applyFill="1" applyBorder="1" applyAlignment="1" applyProtection="1" quotePrefix="1">
      <alignment/>
      <protection/>
    </xf>
    <xf numFmtId="176" fontId="83" fillId="33" borderId="111" xfId="0" applyNumberFormat="1" applyFont="1" applyFill="1" applyBorder="1" applyAlignment="1" applyProtection="1" quotePrefix="1">
      <alignment/>
      <protection/>
    </xf>
    <xf numFmtId="176" fontId="83" fillId="33" borderId="104" xfId="0" applyNumberFormat="1" applyFont="1" applyFill="1" applyBorder="1" applyAlignment="1" applyProtection="1" quotePrefix="1">
      <alignment/>
      <protection/>
    </xf>
    <xf numFmtId="3" fontId="6" fillId="33" borderId="31" xfId="0" applyNumberFormat="1" applyFont="1" applyFill="1" applyBorder="1" applyAlignment="1" applyProtection="1" quotePrefix="1">
      <alignment horizontal="center"/>
      <protection/>
    </xf>
    <xf numFmtId="0" fontId="2" fillId="38" borderId="38" xfId="0" applyFont="1" applyFill="1" applyBorder="1" applyAlignment="1" applyProtection="1">
      <alignment horizontal="left"/>
      <protection/>
    </xf>
    <xf numFmtId="176" fontId="2" fillId="38" borderId="38" xfId="0" applyNumberFormat="1" applyFont="1" applyFill="1" applyBorder="1" applyAlignment="1" applyProtection="1">
      <alignment horizontal="right"/>
      <protection/>
    </xf>
    <xf numFmtId="176" fontId="4" fillId="32" borderId="39" xfId="0" applyNumberFormat="1" applyFont="1" applyFill="1" applyBorder="1" applyAlignment="1" applyProtection="1">
      <alignment horizontal="right"/>
      <protection/>
    </xf>
    <xf numFmtId="176" fontId="4" fillId="32" borderId="40" xfId="0" applyNumberFormat="1" applyFont="1" applyFill="1" applyBorder="1" applyAlignment="1" applyProtection="1">
      <alignment horizontal="right"/>
      <protection/>
    </xf>
    <xf numFmtId="176" fontId="4" fillId="32" borderId="41" xfId="0" applyNumberFormat="1" applyFont="1" applyFill="1" applyBorder="1" applyAlignment="1" applyProtection="1">
      <alignment horizontal="right"/>
      <protection/>
    </xf>
    <xf numFmtId="1" fontId="2" fillId="0" borderId="34" xfId="0" applyNumberFormat="1" applyFont="1" applyBorder="1" applyAlignment="1" applyProtection="1">
      <alignment horizontal="right"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left"/>
      <protection/>
    </xf>
    <xf numFmtId="3" fontId="2" fillId="33" borderId="18" xfId="0" applyNumberFormat="1" applyFont="1" applyFill="1" applyBorder="1" applyAlignment="1" applyProtection="1">
      <alignment horizontal="right"/>
      <protection/>
    </xf>
    <xf numFmtId="3" fontId="2" fillId="42" borderId="18" xfId="0" applyNumberFormat="1" applyFont="1" applyFill="1" applyBorder="1" applyAlignment="1" applyProtection="1">
      <alignment horizontal="right"/>
      <protection/>
    </xf>
    <xf numFmtId="3" fontId="4" fillId="33" borderId="35" xfId="0" applyNumberFormat="1" applyFont="1" applyFill="1" applyBorder="1" applyAlignment="1" applyProtection="1">
      <alignment horizontal="right"/>
      <protection/>
    </xf>
    <xf numFmtId="3" fontId="4" fillId="33" borderId="27" xfId="0" applyNumberFormat="1" applyFont="1" applyFill="1" applyBorder="1" applyAlignment="1" applyProtection="1">
      <alignment horizontal="right"/>
      <protection/>
    </xf>
    <xf numFmtId="3" fontId="4" fillId="33" borderId="36" xfId="0" applyNumberFormat="1" applyFont="1" applyFill="1" applyBorder="1" applyAlignment="1" applyProtection="1">
      <alignment horizontal="right"/>
      <protection/>
    </xf>
    <xf numFmtId="1" fontId="2" fillId="0" borderId="18" xfId="0" applyNumberFormat="1" applyFont="1" applyBorder="1" applyAlignment="1" applyProtection="1">
      <alignment horizontal="right"/>
      <protection/>
    </xf>
    <xf numFmtId="3" fontId="6" fillId="33" borderId="27" xfId="0" applyNumberFormat="1" applyFont="1" applyFill="1" applyBorder="1" applyAlignment="1" applyProtection="1">
      <alignment horizontal="center"/>
      <protection/>
    </xf>
    <xf numFmtId="0" fontId="3" fillId="33" borderId="112" xfId="0" applyFont="1" applyFill="1" applyBorder="1" applyAlignment="1" applyProtection="1">
      <alignment/>
      <protection/>
    </xf>
    <xf numFmtId="1" fontId="4" fillId="0" borderId="55" xfId="0" applyNumberFormat="1" applyFont="1" applyBorder="1" applyAlignment="1" applyProtection="1" quotePrefix="1">
      <alignment/>
      <protection/>
    </xf>
    <xf numFmtId="174" fontId="4" fillId="0" borderId="112" xfId="0" applyNumberFormat="1" applyFont="1" applyBorder="1" applyAlignment="1" applyProtection="1">
      <alignment/>
      <protection/>
    </xf>
    <xf numFmtId="0" fontId="3" fillId="33" borderId="113" xfId="0" applyFont="1" applyFill="1" applyBorder="1" applyAlignment="1" applyProtection="1">
      <alignment/>
      <protection/>
    </xf>
    <xf numFmtId="0" fontId="4" fillId="43" borderId="55" xfId="0" applyFont="1" applyFill="1" applyBorder="1" applyAlignment="1" applyProtection="1">
      <alignment horizontal="left"/>
      <protection/>
    </xf>
    <xf numFmtId="3" fontId="4" fillId="43" borderId="55" xfId="0" applyNumberFormat="1" applyFont="1" applyFill="1" applyBorder="1" applyAlignment="1" applyProtection="1" quotePrefix="1">
      <alignment/>
      <protection/>
    </xf>
    <xf numFmtId="3" fontId="4" fillId="43" borderId="56" xfId="0" applyNumberFormat="1" applyFont="1" applyFill="1" applyBorder="1" applyAlignment="1" applyProtection="1" quotePrefix="1">
      <alignment/>
      <protection/>
    </xf>
    <xf numFmtId="3" fontId="4" fillId="43" borderId="57" xfId="0" applyNumberFormat="1" applyFont="1" applyFill="1" applyBorder="1" applyAlignment="1" applyProtection="1" quotePrefix="1">
      <alignment/>
      <protection/>
    </xf>
    <xf numFmtId="3" fontId="4" fillId="43" borderId="58" xfId="0" applyNumberFormat="1" applyFont="1" applyFill="1" applyBorder="1" applyAlignment="1" applyProtection="1" quotePrefix="1">
      <alignment/>
      <protection/>
    </xf>
    <xf numFmtId="3" fontId="4" fillId="0" borderId="59" xfId="0" applyNumberFormat="1" applyFont="1" applyBorder="1" applyAlignment="1" applyProtection="1" quotePrefix="1">
      <alignment/>
      <protection/>
    </xf>
    <xf numFmtId="3" fontId="6" fillId="43" borderId="57" xfId="0" applyNumberFormat="1" applyFont="1" applyFill="1" applyBorder="1" applyAlignment="1" applyProtection="1" quotePrefix="1">
      <alignment horizontal="center"/>
      <protection/>
    </xf>
    <xf numFmtId="174" fontId="4" fillId="0" borderId="113" xfId="0" applyNumberFormat="1" applyFont="1" applyBorder="1" applyAlignment="1" applyProtection="1">
      <alignment/>
      <protection/>
    </xf>
    <xf numFmtId="0" fontId="4" fillId="43" borderId="59" xfId="0" applyFont="1" applyFill="1" applyBorder="1" applyAlignment="1" applyProtection="1">
      <alignment horizontal="left"/>
      <protection/>
    </xf>
    <xf numFmtId="3" fontId="4" fillId="43" borderId="59" xfId="0" applyNumberFormat="1" applyFont="1" applyFill="1" applyBorder="1" applyAlignment="1" applyProtection="1" quotePrefix="1">
      <alignment/>
      <protection/>
    </xf>
    <xf numFmtId="3" fontId="4" fillId="43" borderId="60" xfId="0" applyNumberFormat="1" applyFont="1" applyFill="1" applyBorder="1" applyAlignment="1" applyProtection="1" quotePrefix="1">
      <alignment/>
      <protection/>
    </xf>
    <xf numFmtId="3" fontId="4" fillId="43" borderId="61" xfId="0" applyNumberFormat="1" applyFont="1" applyFill="1" applyBorder="1" applyAlignment="1" applyProtection="1" quotePrefix="1">
      <alignment/>
      <protection/>
    </xf>
    <xf numFmtId="3" fontId="4" fillId="43" borderId="62" xfId="0" applyNumberFormat="1" applyFont="1" applyFill="1" applyBorder="1" applyAlignment="1" applyProtection="1" quotePrefix="1">
      <alignment/>
      <protection/>
    </xf>
    <xf numFmtId="3" fontId="6" fillId="43" borderId="61" xfId="0" applyNumberFormat="1" applyFont="1" applyFill="1" applyBorder="1" applyAlignment="1" applyProtection="1" quotePrefix="1">
      <alignment horizontal="center"/>
      <protection/>
    </xf>
    <xf numFmtId="174" fontId="4" fillId="43" borderId="59" xfId="0" applyNumberFormat="1" applyFont="1" applyFill="1" applyBorder="1" applyAlignment="1" applyProtection="1">
      <alignment/>
      <protection/>
    </xf>
    <xf numFmtId="174" fontId="4" fillId="43" borderId="64" xfId="0" applyNumberFormat="1" applyFont="1" applyFill="1" applyBorder="1" applyAlignment="1" applyProtection="1">
      <alignment/>
      <protection/>
    </xf>
    <xf numFmtId="3" fontId="4" fillId="43" borderId="64" xfId="0" applyNumberFormat="1" applyFont="1" applyFill="1" applyBorder="1" applyAlignment="1" applyProtection="1" quotePrefix="1">
      <alignment/>
      <protection/>
    </xf>
    <xf numFmtId="3" fontId="4" fillId="43" borderId="65" xfId="0" applyNumberFormat="1" applyFont="1" applyFill="1" applyBorder="1" applyAlignment="1" applyProtection="1" quotePrefix="1">
      <alignment/>
      <protection/>
    </xf>
    <xf numFmtId="3" fontId="4" fillId="43" borderId="66" xfId="0" applyNumberFormat="1" applyFont="1" applyFill="1" applyBorder="1" applyAlignment="1" applyProtection="1" quotePrefix="1">
      <alignment/>
      <protection/>
    </xf>
    <xf numFmtId="3" fontId="4" fillId="43" borderId="67" xfId="0" applyNumberFormat="1" applyFont="1" applyFill="1" applyBorder="1" applyAlignment="1" applyProtection="1" quotePrefix="1">
      <alignment/>
      <protection/>
    </xf>
    <xf numFmtId="3" fontId="6" fillId="43" borderId="66" xfId="0" applyNumberFormat="1" applyFont="1" applyFill="1" applyBorder="1" applyAlignment="1" applyProtection="1" quotePrefix="1">
      <alignment horizontal="center"/>
      <protection/>
    </xf>
    <xf numFmtId="1" fontId="4" fillId="0" borderId="59" xfId="0" applyNumberFormat="1" applyFont="1" applyBorder="1" applyAlignment="1" applyProtection="1" quotePrefix="1">
      <alignment/>
      <protection/>
    </xf>
    <xf numFmtId="0" fontId="4" fillId="43" borderId="64" xfId="0" applyFont="1" applyFill="1" applyBorder="1" applyAlignment="1" applyProtection="1">
      <alignment horizontal="left"/>
      <protection/>
    </xf>
    <xf numFmtId="0" fontId="4" fillId="43" borderId="55" xfId="0" applyFont="1" applyFill="1" applyBorder="1" applyAlignment="1" applyProtection="1" quotePrefix="1">
      <alignment horizontal="left"/>
      <protection/>
    </xf>
    <xf numFmtId="0" fontId="2" fillId="43" borderId="64" xfId="0" applyFont="1" applyFill="1" applyBorder="1" applyAlignment="1" applyProtection="1">
      <alignment horizontal="left"/>
      <protection/>
    </xf>
    <xf numFmtId="0" fontId="2" fillId="33" borderId="100" xfId="0" applyFont="1" applyFill="1" applyBorder="1" applyAlignment="1" applyProtection="1" quotePrefix="1">
      <alignment horizontal="left"/>
      <protection/>
    </xf>
    <xf numFmtId="174" fontId="4" fillId="33" borderId="59" xfId="0" applyNumberFormat="1" applyFont="1" applyFill="1" applyBorder="1" applyAlignment="1" applyProtection="1">
      <alignment/>
      <protection/>
    </xf>
    <xf numFmtId="1" fontId="2" fillId="0" borderId="59" xfId="0" applyNumberFormat="1" applyFont="1" applyBorder="1" applyAlignment="1" applyProtection="1">
      <alignment/>
      <protection/>
    </xf>
    <xf numFmtId="0" fontId="3" fillId="33" borderId="114" xfId="0" applyFont="1" applyFill="1" applyBorder="1" applyAlignment="1" applyProtection="1">
      <alignment/>
      <protection/>
    </xf>
    <xf numFmtId="0" fontId="4" fillId="43" borderId="76" xfId="0" applyFont="1" applyFill="1" applyBorder="1" applyAlignment="1" applyProtection="1">
      <alignment horizontal="left"/>
      <protection/>
    </xf>
    <xf numFmtId="3" fontId="4" fillId="43" borderId="76" xfId="0" applyNumberFormat="1" applyFont="1" applyFill="1" applyBorder="1" applyAlignment="1" applyProtection="1">
      <alignment/>
      <protection/>
    </xf>
    <xf numFmtId="3" fontId="4" fillId="43" borderId="115" xfId="0" applyNumberFormat="1" applyFont="1" applyFill="1" applyBorder="1" applyAlignment="1" applyProtection="1">
      <alignment/>
      <protection/>
    </xf>
    <xf numFmtId="3" fontId="4" fillId="43" borderId="116" xfId="0" applyNumberFormat="1" applyFont="1" applyFill="1" applyBorder="1" applyAlignment="1" applyProtection="1">
      <alignment/>
      <protection/>
    </xf>
    <xf numFmtId="3" fontId="4" fillId="43" borderId="117" xfId="0" applyNumberFormat="1" applyFont="1" applyFill="1" applyBorder="1" applyAlignment="1" applyProtection="1">
      <alignment/>
      <protection/>
    </xf>
    <xf numFmtId="1" fontId="2" fillId="0" borderId="118" xfId="0" applyNumberFormat="1" applyFont="1" applyBorder="1" applyAlignment="1" applyProtection="1">
      <alignment/>
      <protection/>
    </xf>
    <xf numFmtId="3" fontId="6" fillId="43" borderId="116" xfId="0" applyNumberFormat="1" applyFont="1" applyFill="1" applyBorder="1" applyAlignment="1" applyProtection="1">
      <alignment horizontal="center"/>
      <protection/>
    </xf>
    <xf numFmtId="174" fontId="4" fillId="0" borderId="114" xfId="0" applyNumberFormat="1" applyFont="1" applyBorder="1" applyAlignment="1" applyProtection="1">
      <alignment/>
      <protection/>
    </xf>
    <xf numFmtId="174" fontId="4" fillId="33" borderId="119" xfId="0" applyNumberFormat="1" applyFont="1" applyFill="1" applyBorder="1" applyAlignment="1" applyProtection="1">
      <alignment/>
      <protection/>
    </xf>
    <xf numFmtId="1" fontId="2" fillId="33" borderId="34" xfId="0" applyNumberFormat="1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 quotePrefix="1">
      <alignment horizontal="right"/>
      <protection/>
    </xf>
    <xf numFmtId="1" fontId="2" fillId="33" borderId="120" xfId="0" applyNumberFormat="1" applyFont="1" applyFill="1" applyBorder="1" applyAlignment="1" applyProtection="1">
      <alignment/>
      <protection/>
    </xf>
    <xf numFmtId="1" fontId="2" fillId="0" borderId="120" xfId="0" applyNumberFormat="1" applyFont="1" applyBorder="1" applyAlignment="1" applyProtection="1">
      <alignment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19" xfId="0" applyFont="1" applyFill="1" applyBorder="1" applyAlignment="1" applyProtection="1">
      <alignment horizontal="left"/>
      <protection/>
    </xf>
    <xf numFmtId="1" fontId="2" fillId="33" borderId="75" xfId="0" applyNumberFormat="1" applyFont="1" applyFill="1" applyBorder="1" applyAlignment="1" applyProtection="1">
      <alignment/>
      <protection/>
    </xf>
    <xf numFmtId="1" fontId="2" fillId="0" borderId="103" xfId="0" applyNumberFormat="1" applyFont="1" applyBorder="1" applyAlignment="1" applyProtection="1">
      <alignment/>
      <protection/>
    </xf>
    <xf numFmtId="1" fontId="2" fillId="0" borderId="75" xfId="0" applyNumberFormat="1" applyFont="1" applyBorder="1" applyAlignment="1" applyProtection="1">
      <alignment/>
      <protection/>
    </xf>
    <xf numFmtId="1" fontId="2" fillId="33" borderId="122" xfId="0" applyNumberFormat="1" applyFont="1" applyFill="1" applyBorder="1" applyAlignment="1" applyProtection="1">
      <alignment/>
      <protection/>
    </xf>
    <xf numFmtId="0" fontId="4" fillId="33" borderId="123" xfId="0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60" fillId="33" borderId="0" xfId="58" applyFont="1" applyFill="1" applyBorder="1" applyProtection="1">
      <alignment/>
      <protection/>
    </xf>
    <xf numFmtId="0" fontId="3" fillId="33" borderId="17" xfId="0" applyFont="1" applyFill="1" applyBorder="1" applyAlignment="1" applyProtection="1" quotePrefix="1">
      <alignment horizontal="left"/>
      <protection/>
    </xf>
    <xf numFmtId="176" fontId="82" fillId="33" borderId="17" xfId="0" applyNumberFormat="1" applyFont="1" applyFill="1" applyBorder="1" applyAlignment="1" applyProtection="1" quotePrefix="1">
      <alignment/>
      <protection/>
    </xf>
    <xf numFmtId="176" fontId="83" fillId="33" borderId="17" xfId="0" applyNumberFormat="1" applyFont="1" applyFill="1" applyBorder="1" applyAlignment="1" applyProtection="1" quotePrefix="1">
      <alignment/>
      <protection/>
    </xf>
    <xf numFmtId="1" fontId="2" fillId="0" borderId="0" xfId="0" applyNumberFormat="1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1" fontId="2" fillId="33" borderId="0" xfId="0" applyNumberFormat="1" applyFont="1" applyFill="1" applyBorder="1" applyAlignment="1" applyProtection="1">
      <alignment/>
      <protection/>
    </xf>
    <xf numFmtId="0" fontId="14" fillId="33" borderId="0" xfId="57" applyFont="1" applyFill="1" applyBorder="1" applyAlignment="1" applyProtection="1">
      <alignment horizontal="left" vertical="center"/>
      <protection/>
    </xf>
    <xf numFmtId="1" fontId="2" fillId="33" borderId="42" xfId="0" applyNumberFormat="1" applyFont="1" applyFill="1" applyBorder="1" applyAlignment="1" applyProtection="1">
      <alignment/>
      <protection/>
    </xf>
    <xf numFmtId="0" fontId="14" fillId="33" borderId="0" xfId="57" applyFont="1" applyFill="1" applyBorder="1" applyAlignment="1" applyProtection="1">
      <alignment horizontal="right" vertical="center"/>
      <protection/>
    </xf>
    <xf numFmtId="0" fontId="84" fillId="36" borderId="14" xfId="57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4" fontId="18" fillId="32" borderId="14" xfId="59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3" fontId="8" fillId="33" borderId="0" xfId="0" applyNumberFormat="1" applyFont="1" applyFill="1" applyAlignment="1" applyProtection="1">
      <alignment/>
      <protection/>
    </xf>
    <xf numFmtId="1" fontId="2" fillId="33" borderId="112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1" fontId="6" fillId="33" borderId="0" xfId="0" applyNumberFormat="1" applyFont="1" applyFill="1" applyBorder="1" applyAlignment="1" applyProtection="1">
      <alignment horizontal="right"/>
      <protection/>
    </xf>
    <xf numFmtId="3" fontId="8" fillId="33" borderId="112" xfId="0" applyNumberFormat="1" applyFont="1" applyFill="1" applyBorder="1" applyAlignment="1" applyProtection="1">
      <alignment/>
      <protection/>
    </xf>
    <xf numFmtId="0" fontId="8" fillId="33" borderId="112" xfId="0" applyFont="1" applyFill="1" applyBorder="1" applyAlignment="1" applyProtection="1">
      <alignment/>
      <protection/>
    </xf>
    <xf numFmtId="174" fontId="7" fillId="33" borderId="0" xfId="0" applyNumberFormat="1" applyFont="1" applyFill="1" applyBorder="1" applyAlignment="1" applyProtection="1" quotePrefix="1">
      <alignment horizontal="left"/>
      <protection/>
    </xf>
    <xf numFmtId="3" fontId="2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 quotePrefix="1">
      <alignment horizontal="left"/>
      <protection/>
    </xf>
    <xf numFmtId="0" fontId="3" fillId="34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67" fillId="36" borderId="14" xfId="53" applyFill="1" applyBorder="1" applyAlignment="1" applyProtection="1">
      <alignment horizontal="center" vertical="center"/>
      <protection/>
    </xf>
    <xf numFmtId="0" fontId="85" fillId="36" borderId="14" xfId="57" applyFont="1" applyFill="1" applyBorder="1" applyAlignment="1" applyProtection="1">
      <alignment horizontal="center" vertical="center"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6" fillId="36" borderId="124" xfId="57" applyNumberFormat="1" applyFont="1" applyFill="1" applyBorder="1" applyAlignment="1" applyProtection="1">
      <alignment horizontal="center" vertical="center"/>
      <protection/>
    </xf>
    <xf numFmtId="1" fontId="86" fillId="36" borderId="25" xfId="57" applyNumberFormat="1" applyFont="1" applyFill="1" applyBorder="1" applyAlignment="1" applyProtection="1">
      <alignment horizontal="center" vertical="center"/>
      <protection/>
    </xf>
    <xf numFmtId="0" fontId="14" fillId="33" borderId="125" xfId="57" applyFont="1" applyFill="1" applyBorder="1" applyAlignment="1" applyProtection="1">
      <alignment horizontal="right" vertical="top" wrapText="1"/>
      <protection/>
    </xf>
    <xf numFmtId="0" fontId="14" fillId="33" borderId="0" xfId="57" applyFont="1" applyFill="1" applyAlignment="1" applyProtection="1">
      <alignment horizontal="right" vertical="top" wrapText="1"/>
      <protection/>
    </xf>
    <xf numFmtId="0" fontId="15" fillId="38" borderId="47" xfId="57" applyFont="1" applyFill="1" applyBorder="1" applyAlignment="1" applyProtection="1">
      <alignment horizontal="center" vertical="center" wrapText="1"/>
      <protection/>
    </xf>
    <xf numFmtId="0" fontId="15" fillId="38" borderId="23" xfId="57" applyFont="1" applyFill="1" applyBorder="1" applyAlignment="1" applyProtection="1">
      <alignment horizontal="center" vertical="center" wrapText="1"/>
      <protection/>
    </xf>
    <xf numFmtId="0" fontId="75" fillId="38" borderId="47" xfId="0" applyFont="1" applyFill="1" applyBorder="1" applyAlignment="1" applyProtection="1">
      <alignment horizontal="center" vertical="center" wrapText="1"/>
      <protection/>
    </xf>
    <xf numFmtId="0" fontId="75" fillId="38" borderId="23" xfId="0" applyFont="1" applyFill="1" applyBorder="1" applyAlignment="1" applyProtection="1">
      <alignment horizontal="center" vertical="center" wrapText="1"/>
      <protection/>
    </xf>
    <xf numFmtId="0" fontId="20" fillId="33" borderId="125" xfId="57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3_2013" xfId="58"/>
    <cellStyle name="Normal_BIN 7301,7311 and 630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8" formatCode="0000&quot; &quot;0000&quot; &quot;0000&quot; &quot;0000"/>
      <border/>
    </dxf>
    <dxf>
      <numFmt numFmtId="169" formatCode="0000&quot; &quot;0000&quot; &quot;0000"/>
      <border/>
    </dxf>
    <dxf>
      <numFmt numFmtId="170" formatCode="0000&quot; &quot;0000"/>
      <border/>
    </dxf>
    <dxf>
      <numFmt numFmtId="171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KRAST~1\AppData\Local\Temp\7zO0DE46EAA\B3_2023_03_PR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mitrova.Lilqna\Pictures\04_B1_2023_09_PRB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РИОСВ Бургас</v>
          </cell>
          <cell r="F9">
            <v>45199</v>
          </cell>
          <cell r="H9">
            <v>102007021</v>
          </cell>
          <cell r="I9">
            <v>191020000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278416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997047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468894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481333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5">
          <cell r="G425">
            <v>0</v>
          </cell>
          <cell r="J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325236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Валентин Косев</v>
          </cell>
        </row>
        <row r="603">
          <cell r="D603" t="str">
            <v>Валентин Косев</v>
          </cell>
          <cell r="G603" t="str">
            <v>Павел Маринов</v>
          </cell>
        </row>
        <row r="605">
          <cell r="B605">
            <v>45141</v>
          </cell>
          <cell r="E605" t="str">
            <v>056/813202</v>
          </cell>
          <cell r="H605" t="str">
            <v>riosvbs@unacs.bg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osvbs@unacs.b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zoomScalePageLayoutView="0" workbookViewId="0" topLeftCell="B6">
      <selection activeCell="B113" sqref="B113"/>
    </sheetView>
  </sheetViews>
  <sheetFormatPr defaultColWidth="9.00390625" defaultRowHeight="15.75"/>
  <cols>
    <col min="1" max="1" width="3.375" style="1" hidden="1" customWidth="1"/>
    <col min="2" max="2" width="71.50390625" style="6" customWidth="1"/>
    <col min="3" max="3" width="2.875" style="6" hidden="1" customWidth="1"/>
    <col min="4" max="4" width="3.625" style="6" hidden="1" customWidth="1"/>
    <col min="5" max="6" width="16.75390625" style="5" customWidth="1"/>
    <col min="7" max="10" width="16.625" style="5" customWidth="1"/>
    <col min="11" max="13" width="20.25390625" style="5" hidden="1" customWidth="1"/>
    <col min="14" max="14" width="5.00390625" style="6" customWidth="1"/>
    <col min="15" max="15" width="48.625" style="1" customWidth="1"/>
    <col min="16" max="16" width="12.00390625" style="6" hidden="1" customWidth="1"/>
    <col min="17" max="17" width="5.00390625" style="6" customWidth="1"/>
    <col min="18" max="18" width="12.625" style="7" customWidth="1"/>
    <col min="19" max="19" width="11.75390625" style="7" customWidth="1"/>
    <col min="20" max="21" width="9.75390625" style="7" customWidth="1"/>
    <col min="22" max="22" width="14.25390625" style="7" hidden="1" customWidth="1"/>
    <col min="23" max="23" width="13.125" style="7" hidden="1" customWidth="1"/>
    <col min="24" max="24" width="13.125" style="8" customWidth="1"/>
    <col min="25" max="25" width="13.75390625" style="7" hidden="1" customWidth="1"/>
    <col min="26" max="26" width="13.375" style="7" hidden="1" customWidth="1"/>
    <col min="27" max="16384" width="9.0039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+'[2]OTCHET'!B9</f>
        <v>РИОСВ Бургас</v>
      </c>
      <c r="C11" s="22"/>
      <c r="D11" s="22"/>
      <c r="E11" s="23" t="s">
        <v>0</v>
      </c>
      <c r="F11" s="24">
        <f>'[2]OTCHET'!F9</f>
        <v>45199</v>
      </c>
      <c r="G11" s="25" t="s">
        <v>1</v>
      </c>
      <c r="H11" s="26">
        <f>+'[2]OTCHET'!H9</f>
        <v>102007021</v>
      </c>
      <c r="I11" s="449">
        <f>+'[2]OTCHET'!I9</f>
        <v>191020000</v>
      </c>
      <c r="J11" s="450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1" t="s">
        <v>3</v>
      </c>
      <c r="J12" s="451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+'[2]OTCHET'!B12</f>
        <v>Министерство на околната среда и водите</v>
      </c>
      <c r="C13" s="31"/>
      <c r="D13" s="31"/>
      <c r="E13" s="35" t="str">
        <f>+'[2]OTCHET'!E12</f>
        <v>код по ЕБК:</v>
      </c>
      <c r="F13" s="36" t="str">
        <f>+'[2]OTCHET'!F12</f>
        <v>1900</v>
      </c>
      <c r="G13" s="3"/>
      <c r="H13" s="33"/>
      <c r="I13" s="452"/>
      <c r="J13" s="452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2"/>
      <c r="J14" s="452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+'[2]OTCHET'!E15</f>
        <v>98</v>
      </c>
      <c r="F15" s="41" t="str">
        <f>'[2]OTCHET'!F15</f>
        <v>СЕС - КСФ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3" t="s">
        <v>8</v>
      </c>
      <c r="F17" s="455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4"/>
      <c r="F18" s="456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'[2]OTCHET'!E22+'[2]OTCHET'!E28+'[2]OTCHET'!E33+'[2]OTCHET'!E39+'[2]OTCHET'!E47+'[2]OTCHET'!E52+'[2]OTCHET'!E58+'[2]OTCHET'!E61+'[2]OTCHET'!E64+'[2]OTCHET'!E65+'[2]OTCHET'!E72+'[2]OTCHET'!E73</f>
        <v>0</v>
      </c>
      <c r="F23" s="111">
        <f aca="true" t="shared" si="1" ref="F23:F88">+G23+H23+I23+J23</f>
        <v>0</v>
      </c>
      <c r="G23" s="112">
        <f>'[2]OTCHET'!G22+'[2]OTCHET'!G28+'[2]OTCHET'!G33+'[2]OTCHET'!G39+'[2]OTCHET'!G47+'[2]OTCHET'!G52+'[2]OTCHET'!G58+'[2]OTCHET'!G61+'[2]OTCHET'!G64+'[2]OTCHET'!G65+'[2]OTCHET'!G72+'[2]OTCHET'!G73</f>
        <v>0</v>
      </c>
      <c r="H23" s="113">
        <f>'[2]OTCHET'!H22+'[2]OTCHET'!H28+'[2]OTCHET'!H33+'[2]OTCHET'!H39+'[2]OTCHET'!H47+'[2]OTCHET'!H52+'[2]OTCHET'!H58+'[2]OTCHET'!H61+'[2]OTCHET'!H64+'[2]OTCHET'!H65+'[2]OTCHET'!H72+'[2]OTCHET'!H73</f>
        <v>0</v>
      </c>
      <c r="I23" s="113">
        <f>'[2]OTCHET'!I22+'[2]OTCHET'!I28+'[2]OTCHET'!I33+'[2]OTCHET'!I39+'[2]OTCHET'!I47+'[2]OTCHET'!I52+'[2]OTCHET'!I58+'[2]OTCHET'!I61+'[2]OTCHET'!I64+'[2]OTCHET'!I65+'[2]OTCHET'!I72+'[2]OTCHET'!I73</f>
        <v>0</v>
      </c>
      <c r="J23" s="114">
        <f>'[2]OTCHET'!J22+'[2]OTCHET'!J28+'[2]OTCHET'!J33+'[2]OTCHET'!J39+'[2]OTCHET'!J47+'[2]OTCHET'!J52+'[2]OTCHET'!J58+'[2]OTCHET'!J61+'[2]OTCHET'!J64+'[2]OTCHET'!J65+'[2]OTCHET'!J72+'[2]OTCHET'!J73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'[2]OTCHET'!E74</f>
        <v>0</v>
      </c>
      <c r="F26" s="133">
        <f t="shared" si="1"/>
        <v>0</v>
      </c>
      <c r="G26" s="134">
        <f>'[2]OTCHET'!G74</f>
        <v>0</v>
      </c>
      <c r="H26" s="135">
        <f>'[2]OTCHET'!H74</f>
        <v>0</v>
      </c>
      <c r="I26" s="135">
        <f>'[2]OTCHET'!I74</f>
        <v>0</v>
      </c>
      <c r="J26" s="136">
        <f>'[2]OTCHET'!J74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'[2]OTCHET'!E75</f>
        <v>0</v>
      </c>
      <c r="F27" s="140">
        <f t="shared" si="1"/>
        <v>0</v>
      </c>
      <c r="G27" s="141">
        <f>'[2]OTCHET'!G75</f>
        <v>0</v>
      </c>
      <c r="H27" s="142">
        <f>'[2]OTCHET'!H75</f>
        <v>0</v>
      </c>
      <c r="I27" s="142">
        <f>'[2]OTCHET'!I75</f>
        <v>0</v>
      </c>
      <c r="J27" s="143">
        <f>'[2]OTCHET'!J75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'[2]OTCHET'!E77</f>
        <v>0</v>
      </c>
      <c r="F28" s="148">
        <f t="shared" si="1"/>
        <v>0</v>
      </c>
      <c r="G28" s="149">
        <f>'[2]OTCHET'!G77</f>
        <v>0</v>
      </c>
      <c r="H28" s="150">
        <f>'[2]OTCHET'!H77</f>
        <v>0</v>
      </c>
      <c r="I28" s="150">
        <f>'[2]OTCHET'!I77</f>
        <v>0</v>
      </c>
      <c r="J28" s="151">
        <f>'[2]OTCHET'!J77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+'[2]OTCHET'!E78+'[2]OTCHET'!E79</f>
        <v>0</v>
      </c>
      <c r="F29" s="156">
        <f t="shared" si="1"/>
        <v>0</v>
      </c>
      <c r="G29" s="157">
        <f>+'[2]OTCHET'!G78+'[2]OTCHET'!G79</f>
        <v>0</v>
      </c>
      <c r="H29" s="158">
        <f>+'[2]OTCHET'!H78+'[2]OTCHET'!H79</f>
        <v>0</v>
      </c>
      <c r="I29" s="158">
        <f>+'[2]OTCHET'!I78+'[2]OTCHET'!I79</f>
        <v>0</v>
      </c>
      <c r="J29" s="159">
        <f>+'[2]OTCHET'!J78+'[2]OTCHET'!J79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'[2]OTCHET'!E90+'[2]OTCHET'!E93+'[2]OTCHET'!E94</f>
        <v>0</v>
      </c>
      <c r="F30" s="162">
        <f t="shared" si="1"/>
        <v>0</v>
      </c>
      <c r="G30" s="163">
        <f>'[2]OTCHET'!G90+'[2]OTCHET'!G93+'[2]OTCHET'!G94</f>
        <v>0</v>
      </c>
      <c r="H30" s="164">
        <f>'[2]OTCHET'!H90+'[2]OTCHET'!H93+'[2]OTCHET'!H94</f>
        <v>0</v>
      </c>
      <c r="I30" s="164">
        <f>'[2]OTCHET'!I90+'[2]OTCHET'!I93+'[2]OTCHET'!I94</f>
        <v>0</v>
      </c>
      <c r="J30" s="165">
        <f>'[2]OTCHET'!J90+'[2]OTCHET'!J93+'[2]OTCHET'!J94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'[2]OTCHET'!E106</f>
        <v>0</v>
      </c>
      <c r="F31" s="168">
        <f t="shared" si="1"/>
        <v>0</v>
      </c>
      <c r="G31" s="169">
        <f>'[2]OTCHET'!G106</f>
        <v>0</v>
      </c>
      <c r="H31" s="170">
        <f>'[2]OTCHET'!H106</f>
        <v>0</v>
      </c>
      <c r="I31" s="170">
        <f>'[2]OTCHET'!I106</f>
        <v>0</v>
      </c>
      <c r="J31" s="171">
        <f>'[2]OTCHET'!J106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'[2]OTCHET'!E110+'[2]OTCHET'!E119+'[2]OTCHET'!E135+'[2]OTCHET'!E136</f>
        <v>0</v>
      </c>
      <c r="F32" s="168">
        <f t="shared" si="1"/>
        <v>0</v>
      </c>
      <c r="G32" s="169">
        <f>'[2]OTCHET'!G110+'[2]OTCHET'!G119+'[2]OTCHET'!G135+'[2]OTCHET'!G136</f>
        <v>0</v>
      </c>
      <c r="H32" s="170">
        <f>'[2]OTCHET'!H110+'[2]OTCHET'!H119+'[2]OTCHET'!H135+'[2]OTCHET'!H136</f>
        <v>0</v>
      </c>
      <c r="I32" s="170">
        <f>'[2]OTCHET'!I110+'[2]OTCHET'!I119+'[2]OTCHET'!I135+'[2]OTCHET'!I136</f>
        <v>0</v>
      </c>
      <c r="J32" s="171">
        <f>'[2]OTCHET'!J110+'[2]OTCHET'!J119+'[2]OTCHET'!J135+'[2]OTCHET'!J136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'[2]OTCHET'!E123</f>
        <v>0</v>
      </c>
      <c r="F33" s="120">
        <f t="shared" si="1"/>
        <v>0</v>
      </c>
      <c r="G33" s="121">
        <f>'[2]OTCHET'!G123</f>
        <v>0</v>
      </c>
      <c r="H33" s="122">
        <f>'[2]OTCHET'!H123</f>
        <v>0</v>
      </c>
      <c r="I33" s="122">
        <f>'[2]OTCHET'!I123</f>
        <v>0</v>
      </c>
      <c r="J33" s="123">
        <f>'[2]OTCHET'!J123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+'[2]OTCHET'!E137</f>
        <v>0</v>
      </c>
      <c r="F36" s="191">
        <f t="shared" si="1"/>
        <v>0</v>
      </c>
      <c r="G36" s="192">
        <f>+'[2]OTCHET'!G137</f>
        <v>0</v>
      </c>
      <c r="H36" s="193">
        <f>+'[2]OTCHET'!H137</f>
        <v>0</v>
      </c>
      <c r="I36" s="193">
        <f>+'[2]OTCHET'!I137</f>
        <v>0</v>
      </c>
      <c r="J36" s="194">
        <f>+'[2]OTCHET'!J137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'[2]OTCHET'!E140+'[2]OTCHET'!E149+'[2]OTCHET'!E158</f>
        <v>0</v>
      </c>
      <c r="F37" s="199">
        <f t="shared" si="1"/>
        <v>0</v>
      </c>
      <c r="G37" s="200">
        <f>'[2]OTCHET'!G140+'[2]OTCHET'!G149+'[2]OTCHET'!G158</f>
        <v>0</v>
      </c>
      <c r="H37" s="201">
        <f>'[2]OTCHET'!H140+'[2]OTCHET'!H149+'[2]OTCHET'!H158</f>
        <v>0</v>
      </c>
      <c r="I37" s="201">
        <f>'[2]OTCHET'!I140+'[2]OTCHET'!I149+'[2]OTCHET'!I158</f>
        <v>0</v>
      </c>
      <c r="J37" s="202">
        <f>'[2]OTCHET'!J140+'[2]OTCHET'!J149+'[2]OTCHET'!J158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1275463</v>
      </c>
      <c r="G38" s="210">
        <f t="shared" si="3"/>
        <v>1275463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'[2]OTCHET'!E187</f>
        <v>0</v>
      </c>
      <c r="F40" s="229">
        <f t="shared" si="1"/>
        <v>0</v>
      </c>
      <c r="G40" s="230">
        <f>'[2]OTCHET'!G187</f>
        <v>0</v>
      </c>
      <c r="H40" s="231">
        <f>'[2]OTCHET'!H187</f>
        <v>0</v>
      </c>
      <c r="I40" s="231">
        <f>'[2]OTCHET'!I187</f>
        <v>0</v>
      </c>
      <c r="J40" s="232">
        <f>'[2]OTCHET'!J187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'[2]OTCHET'!E190</f>
        <v>0</v>
      </c>
      <c r="F41" s="237">
        <f t="shared" si="1"/>
        <v>0</v>
      </c>
      <c r="G41" s="238">
        <f>'[2]OTCHET'!G190</f>
        <v>0</v>
      </c>
      <c r="H41" s="239">
        <f>'[2]OTCHET'!H190</f>
        <v>0</v>
      </c>
      <c r="I41" s="239">
        <f>'[2]OTCHET'!I190</f>
        <v>0</v>
      </c>
      <c r="J41" s="240">
        <f>'[2]OTCHET'!J190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+'[2]OTCHET'!E196+'[2]OTCHET'!E204</f>
        <v>0</v>
      </c>
      <c r="F42" s="244">
        <f t="shared" si="1"/>
        <v>0</v>
      </c>
      <c r="G42" s="245">
        <f>+'[2]OTCHET'!G196+'[2]OTCHET'!G204</f>
        <v>0</v>
      </c>
      <c r="H42" s="246">
        <f>+'[2]OTCHET'!H196+'[2]OTCHET'!H204</f>
        <v>0</v>
      </c>
      <c r="I42" s="246">
        <f>+'[2]OTCHET'!I196+'[2]OTCHET'!I204</f>
        <v>0</v>
      </c>
      <c r="J42" s="247">
        <f>+'[2]OTCHET'!J196+'[2]OTCHET'!J204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+'[2]OTCHET'!E205+'[2]OTCHET'!E223+'[2]OTCHET'!E271</f>
        <v>0</v>
      </c>
      <c r="F43" s="250">
        <f t="shared" si="1"/>
        <v>278416</v>
      </c>
      <c r="G43" s="251">
        <f>+'[2]OTCHET'!G205+'[2]OTCHET'!G223+'[2]OTCHET'!G271</f>
        <v>278416</v>
      </c>
      <c r="H43" s="252">
        <f>+'[2]OTCHET'!H205+'[2]OTCHET'!H223+'[2]OTCHET'!H271</f>
        <v>0</v>
      </c>
      <c r="I43" s="252">
        <f>+'[2]OTCHET'!I205+'[2]OTCHET'!I223+'[2]OTCHET'!I271</f>
        <v>0</v>
      </c>
      <c r="J43" s="253">
        <f>+'[2]OTCHET'!J205+'[2]OTCHET'!J223+'[2]OTCHET'!J271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+'[2]OTCHET'!E227+'[2]OTCHET'!E233+'[2]OTCHET'!E236+'[2]OTCHET'!E237+'[2]OTCHET'!E238+'[2]OTCHET'!E239+'[2]OTCHET'!E240</f>
        <v>0</v>
      </c>
      <c r="F44" s="120">
        <f t="shared" si="1"/>
        <v>0</v>
      </c>
      <c r="G44" s="121">
        <f>+'[2]OTCHET'!G227+'[2]OTCHET'!G233+'[2]OTCHET'!G236+'[2]OTCHET'!G237+'[2]OTCHET'!G238+'[2]OTCHET'!G239+'[2]OTCHET'!G240</f>
        <v>0</v>
      </c>
      <c r="H44" s="122">
        <f>+'[2]OTCHET'!H227+'[2]OTCHET'!H233+'[2]OTCHET'!H236+'[2]OTCHET'!H237+'[2]OTCHET'!H238+'[2]OTCHET'!H239+'[2]OTCHET'!H240</f>
        <v>0</v>
      </c>
      <c r="I44" s="122">
        <f>+'[2]OTCHET'!I227+'[2]OTCHET'!I233+'[2]OTCHET'!I236+'[2]OTCHET'!I237+'[2]OTCHET'!I238+'[2]OTCHET'!I239+'[2]OTCHET'!I240</f>
        <v>0</v>
      </c>
      <c r="J44" s="123">
        <f>+'[2]OTCHET'!J227+'[2]OTCHET'!J233+'[2]OTCHET'!J236+'[2]OTCHET'!J237+'[2]OTCHET'!J238+'[2]OTCHET'!J239+'[2]OTCHET'!J240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+'[2]OTCHET'!E236+'[2]OTCHET'!E237+'[2]OTCHET'!E238+'[2]OTCHET'!E239+'[2]OTCHET'!E243+'[2]OTCHET'!E244+'[2]OTCHET'!E248</f>
        <v>0</v>
      </c>
      <c r="F45" s="256">
        <f t="shared" si="1"/>
        <v>0</v>
      </c>
      <c r="G45" s="257">
        <f>+'[2]OTCHET'!G236+'[2]OTCHET'!G237+'[2]OTCHET'!G238+'[2]OTCHET'!G239+'[2]OTCHET'!G243+'[2]OTCHET'!G244+'[2]OTCHET'!G248</f>
        <v>0</v>
      </c>
      <c r="H45" s="258">
        <f>+'[2]OTCHET'!H236+'[2]OTCHET'!H237+'[2]OTCHET'!H238+'[2]OTCHET'!H239+'[2]OTCHET'!H243+'[2]OTCHET'!H244+'[2]OTCHET'!H248</f>
        <v>0</v>
      </c>
      <c r="I45" s="259">
        <f>+'[2]OTCHET'!I236+'[2]OTCHET'!I237+'[2]OTCHET'!I238+'[2]OTCHET'!I239+'[2]OTCHET'!I243+'[2]OTCHET'!I244+'[2]OTCHET'!I248</f>
        <v>0</v>
      </c>
      <c r="J45" s="260">
        <f>+'[2]OTCHET'!J236+'[2]OTCHET'!J237+'[2]OTCHET'!J238+'[2]OTCHET'!J239+'[2]OTCHET'!J243+'[2]OTCHET'!J244+'[2]OTCHET'!J248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+'[2]OTCHET'!E255+'[2]OTCHET'!E256+'[2]OTCHET'!E257+'[2]OTCHET'!E258</f>
        <v>0</v>
      </c>
      <c r="F46" s="250">
        <f t="shared" si="1"/>
        <v>0</v>
      </c>
      <c r="G46" s="251">
        <f>+'[2]OTCHET'!G255+'[2]OTCHET'!G256+'[2]OTCHET'!G257+'[2]OTCHET'!G258</f>
        <v>0</v>
      </c>
      <c r="H46" s="252">
        <f>+'[2]OTCHET'!H255+'[2]OTCHET'!H256+'[2]OTCHET'!H257+'[2]OTCHET'!H258</f>
        <v>0</v>
      </c>
      <c r="I46" s="252">
        <f>+'[2]OTCHET'!I255+'[2]OTCHET'!I256+'[2]OTCHET'!I257+'[2]OTCHET'!I258</f>
        <v>0</v>
      </c>
      <c r="J46" s="253">
        <f>+'[2]OTCHET'!J255+'[2]OTCHET'!J256+'[2]OTCHET'!J257+'[2]OTCHET'!J258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+'[2]OTCHET'!E256</f>
        <v>0</v>
      </c>
      <c r="F47" s="256">
        <f t="shared" si="1"/>
        <v>0</v>
      </c>
      <c r="G47" s="257">
        <f>+'[2]OTCHET'!G256</f>
        <v>0</v>
      </c>
      <c r="H47" s="258">
        <f>+'[2]OTCHET'!H256</f>
        <v>0</v>
      </c>
      <c r="I47" s="259">
        <f>+'[2]OTCHET'!I256</f>
        <v>0</v>
      </c>
      <c r="J47" s="260">
        <f>+'[2]OTCHET'!J256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+'[2]OTCHET'!E265+'[2]OTCHET'!E269+'[2]OTCHET'!E270</f>
        <v>0</v>
      </c>
      <c r="F48" s="168">
        <f t="shared" si="1"/>
        <v>0</v>
      </c>
      <c r="G48" s="163">
        <f>+'[2]OTCHET'!G265+'[2]OTCHET'!G269+'[2]OTCHET'!G270</f>
        <v>0</v>
      </c>
      <c r="H48" s="164">
        <f>+'[2]OTCHET'!H265+'[2]OTCHET'!H269+'[2]OTCHET'!H270</f>
        <v>0</v>
      </c>
      <c r="I48" s="164">
        <f>+'[2]OTCHET'!I265+'[2]OTCHET'!I269+'[2]OTCHET'!I270</f>
        <v>0</v>
      </c>
      <c r="J48" s="165">
        <f>+'[2]OTCHET'!J265+'[2]OTCHET'!J269+'[2]OTCHET'!J270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'[2]OTCHET'!E275+'[2]OTCHET'!E276+'[2]OTCHET'!E284+'[2]OTCHET'!E287</f>
        <v>0</v>
      </c>
      <c r="F49" s="168">
        <f t="shared" si="1"/>
        <v>997047</v>
      </c>
      <c r="G49" s="169">
        <f>'[2]OTCHET'!G275+'[2]OTCHET'!G276+'[2]OTCHET'!G284+'[2]OTCHET'!G287</f>
        <v>997047</v>
      </c>
      <c r="H49" s="170">
        <f>'[2]OTCHET'!H275+'[2]OTCHET'!H276+'[2]OTCHET'!H284+'[2]OTCHET'!H287</f>
        <v>0</v>
      </c>
      <c r="I49" s="170">
        <f>'[2]OTCHET'!I275+'[2]OTCHET'!I276+'[2]OTCHET'!I284+'[2]OTCHET'!I287</f>
        <v>0</v>
      </c>
      <c r="J49" s="171">
        <f>'[2]OTCHET'!J275+'[2]OTCHET'!J276+'[2]OTCHET'!J284+'[2]OTCHET'!J287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+'[2]OTCHET'!E288</f>
        <v>0</v>
      </c>
      <c r="F50" s="168">
        <f t="shared" si="1"/>
        <v>0</v>
      </c>
      <c r="G50" s="169">
        <f>+'[2]OTCHET'!G288</f>
        <v>0</v>
      </c>
      <c r="H50" s="170">
        <f>+'[2]OTCHET'!H288</f>
        <v>0</v>
      </c>
      <c r="I50" s="170">
        <f>+'[2]OTCHET'!I288</f>
        <v>0</v>
      </c>
      <c r="J50" s="171">
        <f>+'[2]OTCHET'!J288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+'[2]OTCHET'!E272</f>
        <v>0</v>
      </c>
      <c r="F51" s="120">
        <f>+G51+H51+I51+J51</f>
        <v>0</v>
      </c>
      <c r="G51" s="121">
        <f>+'[2]OTCHET'!G272</f>
        <v>0</v>
      </c>
      <c r="H51" s="122">
        <f>+'[2]OTCHET'!H272</f>
        <v>0</v>
      </c>
      <c r="I51" s="122">
        <f>+'[2]OTCHET'!I272</f>
        <v>0</v>
      </c>
      <c r="J51" s="123">
        <f>+'[2]OTCHET'!J272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+'[2]OTCHET'!E293</f>
        <v>0</v>
      </c>
      <c r="F52" s="120">
        <f t="shared" si="1"/>
        <v>0</v>
      </c>
      <c r="G52" s="121">
        <f>+'[2]OTCHET'!G293</f>
        <v>0</v>
      </c>
      <c r="H52" s="122">
        <f>+'[2]OTCHET'!H293</f>
        <v>0</v>
      </c>
      <c r="I52" s="122">
        <f>+'[2]OTCHET'!I293</f>
        <v>0</v>
      </c>
      <c r="J52" s="123">
        <f>+'[2]OTCHET'!J293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'[2]OTCHET'!E294</f>
        <v>0</v>
      </c>
      <c r="F53" s="267">
        <f t="shared" si="1"/>
        <v>0</v>
      </c>
      <c r="G53" s="268">
        <f>'[2]OTCHET'!G294</f>
        <v>0</v>
      </c>
      <c r="H53" s="269">
        <f>'[2]OTCHET'!H294</f>
        <v>0</v>
      </c>
      <c r="I53" s="269">
        <f>'[2]OTCHET'!I294</f>
        <v>0</v>
      </c>
      <c r="J53" s="270">
        <f>'[2]OTCHET'!J294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'[2]OTCHET'!E296</f>
        <v>0</v>
      </c>
      <c r="F54" s="275">
        <f t="shared" si="1"/>
        <v>0</v>
      </c>
      <c r="G54" s="276">
        <f>'[2]OTCHET'!G296</f>
        <v>0</v>
      </c>
      <c r="H54" s="277">
        <f>'[2]OTCHET'!H296</f>
        <v>0</v>
      </c>
      <c r="I54" s="277">
        <f>'[2]OTCHET'!I296</f>
        <v>0</v>
      </c>
      <c r="J54" s="278">
        <f>'[2]OTCHET'!J296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+'[2]OTCHET'!E297</f>
        <v>0</v>
      </c>
      <c r="F55" s="284">
        <f t="shared" si="1"/>
        <v>0</v>
      </c>
      <c r="G55" s="285">
        <f>+'[2]OTCHET'!G297</f>
        <v>0</v>
      </c>
      <c r="H55" s="286">
        <f>+'[2]OTCHET'!H297</f>
        <v>0</v>
      </c>
      <c r="I55" s="286">
        <f>+'[2]OTCHET'!I297</f>
        <v>0</v>
      </c>
      <c r="J55" s="287">
        <f>+'[2]OTCHET'!J297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950227</v>
      </c>
      <c r="G56" s="294">
        <f t="shared" si="5"/>
        <v>950227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+'[2]OTCHET'!E361+'[2]OTCHET'!E375+'[2]OTCHET'!E388</f>
        <v>0</v>
      </c>
      <c r="F57" s="299">
        <f t="shared" si="1"/>
        <v>0</v>
      </c>
      <c r="G57" s="300">
        <f>+'[2]OTCHET'!G361+'[2]OTCHET'!G375+'[2]OTCHET'!G388</f>
        <v>0</v>
      </c>
      <c r="H57" s="301">
        <f>+'[2]OTCHET'!H361+'[2]OTCHET'!H375+'[2]OTCHET'!H388</f>
        <v>0</v>
      </c>
      <c r="I57" s="301">
        <f>+'[2]OTCHET'!I361+'[2]OTCHET'!I375+'[2]OTCHET'!I388</f>
        <v>0</v>
      </c>
      <c r="J57" s="302">
        <f>+'[2]OTCHET'!J361+'[2]OTCHET'!J375+'[2]OTCHET'!J388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+'[2]OTCHET'!E383+'[2]OTCHET'!E391+'[2]OTCHET'!E396+'[2]OTCHET'!E399+'[2]OTCHET'!E402+'[2]OTCHET'!E405+'[2]OTCHET'!E406+'[2]OTCHET'!E409+'[2]OTCHET'!E422+'[2]OTCHET'!E423+'[2]OTCHET'!E424+'[2]OTCHET'!E425+'[2]OTCHET'!E426</f>
        <v>0</v>
      </c>
      <c r="F58" s="304">
        <f t="shared" si="1"/>
        <v>950227</v>
      </c>
      <c r="G58" s="305">
        <f>+'[2]OTCHET'!G383+'[2]OTCHET'!G391+'[2]OTCHET'!G396+'[2]OTCHET'!G399+'[2]OTCHET'!G402+'[2]OTCHET'!G405+'[2]OTCHET'!G406+'[2]OTCHET'!G409+'[2]OTCHET'!G422+'[2]OTCHET'!G423+'[2]OTCHET'!G424+'[2]OTCHET'!G425+'[2]OTCHET'!G426</f>
        <v>950227</v>
      </c>
      <c r="H58" s="306">
        <f>+'[2]OTCHET'!H383+'[2]OTCHET'!H391+'[2]OTCHET'!H396+'[2]OTCHET'!H399+'[2]OTCHET'!H402+'[2]OTCHET'!H405+'[2]OTCHET'!H406+'[2]OTCHET'!H409+'[2]OTCHET'!H422+'[2]OTCHET'!H423+'[2]OTCHET'!H424+'[2]OTCHET'!H425+'[2]OTCHET'!H426</f>
        <v>0</v>
      </c>
      <c r="I58" s="306">
        <f>+'[2]OTCHET'!I383+'[2]OTCHET'!I391+'[2]OTCHET'!I396+'[2]OTCHET'!I399+'[2]OTCHET'!I402+'[2]OTCHET'!I405+'[2]OTCHET'!I406+'[2]OTCHET'!I409+'[2]OTCHET'!I422+'[2]OTCHET'!I423+'[2]OTCHET'!I424+'[2]OTCHET'!I425+'[2]OTCHET'!I426</f>
        <v>0</v>
      </c>
      <c r="J58" s="307">
        <f>+'[2]OTCHET'!J383+'[2]OTCHET'!J391+'[2]OTCHET'!J396+'[2]OTCHET'!J399+'[2]OTCHET'!J402+'[2]OTCHET'!J405+'[2]OTCHET'!J406+'[2]OTCHET'!J409+'[2]OTCHET'!J422+'[2]OTCHET'!J423+'[2]OTCHET'!J424+'[2]OTCHET'!J425+'[2]OTCHET'!J426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+'[2]OTCHET'!E422+'[2]OTCHET'!E423+'[2]OTCHET'!E424+'[2]OTCHET'!E425+'[2]OTCHET'!E426</f>
        <v>0</v>
      </c>
      <c r="F59" s="309">
        <f t="shared" si="1"/>
        <v>0</v>
      </c>
      <c r="G59" s="310">
        <f>+'[2]OTCHET'!G422+'[2]OTCHET'!G423+'[2]OTCHET'!G424+'[2]OTCHET'!G425+'[2]OTCHET'!G426</f>
        <v>0</v>
      </c>
      <c r="H59" s="311">
        <f>+'[2]OTCHET'!H422+'[2]OTCHET'!H423+'[2]OTCHET'!H424+'[2]OTCHET'!H425+'[2]OTCHET'!H426</f>
        <v>0</v>
      </c>
      <c r="I59" s="311">
        <f>+'[2]OTCHET'!I422+'[2]OTCHET'!I423+'[2]OTCHET'!I424+'[2]OTCHET'!I425+'[2]OTCHET'!I426</f>
        <v>0</v>
      </c>
      <c r="J59" s="312">
        <f>+'[2]OTCHET'!J422+'[2]OTCHET'!J423+'[2]OTCHET'!J424+'[2]OTCHET'!J425+'[2]OTCHET'!J426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'[2]OTCHET'!E405</f>
        <v>0</v>
      </c>
      <c r="F60" s="316">
        <f t="shared" si="1"/>
        <v>0</v>
      </c>
      <c r="G60" s="317">
        <f>'[2]OTCHET'!G405</f>
        <v>0</v>
      </c>
      <c r="H60" s="318">
        <f>'[2]OTCHET'!H405</f>
        <v>0</v>
      </c>
      <c r="I60" s="318">
        <f>'[2]OTCHET'!I405</f>
        <v>0</v>
      </c>
      <c r="J60" s="319">
        <f>'[2]OTCHET'!J405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'[2]OTCHET'!E412</f>
        <v>0</v>
      </c>
      <c r="F62" s="199">
        <f t="shared" si="1"/>
        <v>0</v>
      </c>
      <c r="G62" s="200">
        <f>'[2]OTCHET'!G412</f>
        <v>0</v>
      </c>
      <c r="H62" s="201">
        <f>'[2]OTCHET'!H412</f>
        <v>0</v>
      </c>
      <c r="I62" s="201">
        <f>'[2]OTCHET'!I412</f>
        <v>0</v>
      </c>
      <c r="J62" s="202">
        <f>'[2]OTCHET'!J412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+'[2]OTCHET'!E249</f>
        <v>0</v>
      </c>
      <c r="F63" s="328">
        <f t="shared" si="1"/>
        <v>0</v>
      </c>
      <c r="G63" s="329">
        <f>+'[2]OTCHET'!G249</f>
        <v>0</v>
      </c>
      <c r="H63" s="330">
        <f>+'[2]OTCHET'!H249</f>
        <v>0</v>
      </c>
      <c r="I63" s="330">
        <f>+'[2]OTCHET'!I249</f>
        <v>0</v>
      </c>
      <c r="J63" s="331">
        <f>+'[2]OTCHET'!J249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-325236</v>
      </c>
      <c r="G64" s="337">
        <f t="shared" si="6"/>
        <v>-325236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325236</v>
      </c>
      <c r="G66" s="349">
        <f aca="true" t="shared" si="8" ref="G66:L66">SUM(+G68+G76+G77+G84+G85+G86+G89+G90+G91+G92+G93+G94+G95)</f>
        <v>325236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+'[2]OTCHET'!E482+'[2]OTCHET'!E483+'[2]OTCHET'!E486+'[2]OTCHET'!E487+'[2]OTCHET'!E490+'[2]OTCHET'!E491+'[2]OTCHET'!E495</f>
        <v>0</v>
      </c>
      <c r="F69" s="367">
        <f t="shared" si="1"/>
        <v>0</v>
      </c>
      <c r="G69" s="368">
        <f>+'[2]OTCHET'!G482+'[2]OTCHET'!G483+'[2]OTCHET'!G486+'[2]OTCHET'!G487+'[2]OTCHET'!G490+'[2]OTCHET'!G491+'[2]OTCHET'!G495</f>
        <v>0</v>
      </c>
      <c r="H69" s="369">
        <f>+'[2]OTCHET'!H482+'[2]OTCHET'!H483+'[2]OTCHET'!H486+'[2]OTCHET'!H487+'[2]OTCHET'!H490+'[2]OTCHET'!H491+'[2]OTCHET'!H495</f>
        <v>0</v>
      </c>
      <c r="I69" s="369">
        <f>+'[2]OTCHET'!I482+'[2]OTCHET'!I483+'[2]OTCHET'!I486+'[2]OTCHET'!I487+'[2]OTCHET'!I490+'[2]OTCHET'!I491+'[2]OTCHET'!I495</f>
        <v>0</v>
      </c>
      <c r="J69" s="370">
        <f>+'[2]OTCHET'!J482+'[2]OTCHET'!J483+'[2]OTCHET'!J486+'[2]OTCHET'!J487+'[2]OTCHET'!J490+'[2]OTCHET'!J491+'[2]OTCHET'!J495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+'[2]OTCHET'!E484+'[2]OTCHET'!E485+'[2]OTCHET'!E488+'[2]OTCHET'!E489+'[2]OTCHET'!E492+'[2]OTCHET'!E493+'[2]OTCHET'!E494+'[2]OTCHET'!E496</f>
        <v>0</v>
      </c>
      <c r="F70" s="375">
        <f t="shared" si="1"/>
        <v>0</v>
      </c>
      <c r="G70" s="376">
        <f>+'[2]OTCHET'!G484+'[2]OTCHET'!G485+'[2]OTCHET'!G488+'[2]OTCHET'!G489+'[2]OTCHET'!G492+'[2]OTCHET'!G493+'[2]OTCHET'!G494+'[2]OTCHET'!G496</f>
        <v>0</v>
      </c>
      <c r="H70" s="377">
        <f>+'[2]OTCHET'!H484+'[2]OTCHET'!H485+'[2]OTCHET'!H488+'[2]OTCHET'!H489+'[2]OTCHET'!H492+'[2]OTCHET'!H493+'[2]OTCHET'!H494+'[2]OTCHET'!H496</f>
        <v>0</v>
      </c>
      <c r="I70" s="377">
        <f>+'[2]OTCHET'!I484+'[2]OTCHET'!I485+'[2]OTCHET'!I488+'[2]OTCHET'!I489+'[2]OTCHET'!I492+'[2]OTCHET'!I493+'[2]OTCHET'!I494+'[2]OTCHET'!I496</f>
        <v>0</v>
      </c>
      <c r="J70" s="378">
        <f>+'[2]OTCHET'!J484+'[2]OTCHET'!J485+'[2]OTCHET'!J488+'[2]OTCHET'!J489+'[2]OTCHET'!J492+'[2]OTCHET'!J493+'[2]OTCHET'!J494+'[2]OTCHET'!J496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+'[2]OTCHET'!E497</f>
        <v>0</v>
      </c>
      <c r="F71" s="375">
        <f t="shared" si="1"/>
        <v>0</v>
      </c>
      <c r="G71" s="376">
        <f>+'[2]OTCHET'!G497</f>
        <v>0</v>
      </c>
      <c r="H71" s="377">
        <f>+'[2]OTCHET'!H497</f>
        <v>0</v>
      </c>
      <c r="I71" s="377">
        <f>+'[2]OTCHET'!I497</f>
        <v>0</v>
      </c>
      <c r="J71" s="378">
        <f>+'[2]OTCHET'!J497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+'[2]OTCHET'!E502</f>
        <v>0</v>
      </c>
      <c r="F72" s="375">
        <f t="shared" si="1"/>
        <v>0</v>
      </c>
      <c r="G72" s="376">
        <f>+'[2]OTCHET'!G502</f>
        <v>0</v>
      </c>
      <c r="H72" s="377">
        <f>+'[2]OTCHET'!H502</f>
        <v>0</v>
      </c>
      <c r="I72" s="377">
        <f>+'[2]OTCHET'!I502</f>
        <v>0</v>
      </c>
      <c r="J72" s="378">
        <f>+'[2]OTCHET'!J502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+'[2]OTCHET'!E542</f>
        <v>0</v>
      </c>
      <c r="F73" s="375">
        <f t="shared" si="1"/>
        <v>0</v>
      </c>
      <c r="G73" s="376">
        <f>+'[2]OTCHET'!G542</f>
        <v>0</v>
      </c>
      <c r="H73" s="377">
        <f>+'[2]OTCHET'!H542</f>
        <v>0</v>
      </c>
      <c r="I73" s="377">
        <f>+'[2]OTCHET'!I542</f>
        <v>0</v>
      </c>
      <c r="J73" s="378">
        <f>+'[2]OTCHET'!J542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+'[2]OTCHET'!E581+'[2]OTCHET'!E582</f>
        <v>0</v>
      </c>
      <c r="F74" s="375">
        <f t="shared" si="1"/>
        <v>0</v>
      </c>
      <c r="G74" s="376">
        <f>+'[2]OTCHET'!G581+'[2]OTCHET'!G582</f>
        <v>0</v>
      </c>
      <c r="H74" s="377">
        <f>+'[2]OTCHET'!H581+'[2]OTCHET'!H582</f>
        <v>0</v>
      </c>
      <c r="I74" s="377">
        <f>+'[2]OTCHET'!I581+'[2]OTCHET'!I582</f>
        <v>0</v>
      </c>
      <c r="J74" s="378">
        <f>+'[2]OTCHET'!J581+'[2]OTCHET'!J582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+'[2]OTCHET'!E583+'[2]OTCHET'!E584+'[2]OTCHET'!E585</f>
        <v>0</v>
      </c>
      <c r="F75" s="382">
        <f t="shared" si="1"/>
        <v>0</v>
      </c>
      <c r="G75" s="383">
        <f>+'[2]OTCHET'!G583+'[2]OTCHET'!G584+'[2]OTCHET'!G585</f>
        <v>0</v>
      </c>
      <c r="H75" s="384">
        <f>+'[2]OTCHET'!H583+'[2]OTCHET'!H584+'[2]OTCHET'!H585</f>
        <v>0</v>
      </c>
      <c r="I75" s="384">
        <f>+'[2]OTCHET'!I583+'[2]OTCHET'!I584+'[2]OTCHET'!I585</f>
        <v>0</v>
      </c>
      <c r="J75" s="385">
        <f>+'[2]OTCHET'!J583+'[2]OTCHET'!J584+'[2]OTCHET'!J585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'[2]OTCHET'!E461</f>
        <v>0</v>
      </c>
      <c r="F76" s="299">
        <f t="shared" si="1"/>
        <v>0</v>
      </c>
      <c r="G76" s="300">
        <f>'[2]OTCHET'!G461</f>
        <v>0</v>
      </c>
      <c r="H76" s="301">
        <f>'[2]OTCHET'!H461</f>
        <v>0</v>
      </c>
      <c r="I76" s="301">
        <f>'[2]OTCHET'!I461</f>
        <v>0</v>
      </c>
      <c r="J76" s="302">
        <f>'[2]OTCHET'!J461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+'[2]OTCHET'!E466+'[2]OTCHET'!E469</f>
        <v>0</v>
      </c>
      <c r="F78" s="367">
        <f t="shared" si="1"/>
        <v>0</v>
      </c>
      <c r="G78" s="368">
        <f>+'[2]OTCHET'!G466+'[2]OTCHET'!G469</f>
        <v>0</v>
      </c>
      <c r="H78" s="369">
        <f>+'[2]OTCHET'!H466+'[2]OTCHET'!H469</f>
        <v>0</v>
      </c>
      <c r="I78" s="369">
        <f>+'[2]OTCHET'!I466+'[2]OTCHET'!I469</f>
        <v>0</v>
      </c>
      <c r="J78" s="370">
        <f>+'[2]OTCHET'!J466+'[2]OTCHET'!J469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+'[2]OTCHET'!E467+'[2]OTCHET'!E470</f>
        <v>0</v>
      </c>
      <c r="F79" s="375">
        <f t="shared" si="1"/>
        <v>0</v>
      </c>
      <c r="G79" s="376">
        <f>+'[2]OTCHET'!G467+'[2]OTCHET'!G470</f>
        <v>0</v>
      </c>
      <c r="H79" s="377">
        <f>+'[2]OTCHET'!H467+'[2]OTCHET'!H470</f>
        <v>0</v>
      </c>
      <c r="I79" s="377">
        <f>+'[2]OTCHET'!I467+'[2]OTCHET'!I470</f>
        <v>0</v>
      </c>
      <c r="J79" s="378">
        <f>+'[2]OTCHET'!J467+'[2]OTCHET'!J470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'[2]OTCHET'!E471</f>
        <v>0</v>
      </c>
      <c r="F80" s="375">
        <f t="shared" si="1"/>
        <v>0</v>
      </c>
      <c r="G80" s="376">
        <f>'[2]OTCHET'!G471</f>
        <v>0</v>
      </c>
      <c r="H80" s="377">
        <f>'[2]OTCHET'!H471</f>
        <v>0</v>
      </c>
      <c r="I80" s="377">
        <f>'[2]OTCHET'!I471</f>
        <v>0</v>
      </c>
      <c r="J80" s="378">
        <f>'[2]OTCHET'!J471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+'[2]OTCHET'!E479</f>
        <v>0</v>
      </c>
      <c r="F82" s="375">
        <f t="shared" si="1"/>
        <v>0</v>
      </c>
      <c r="G82" s="376">
        <f>+'[2]OTCHET'!G479</f>
        <v>0</v>
      </c>
      <c r="H82" s="377">
        <f>+'[2]OTCHET'!H479</f>
        <v>0</v>
      </c>
      <c r="I82" s="377">
        <f>+'[2]OTCHET'!I479</f>
        <v>0</v>
      </c>
      <c r="J82" s="378">
        <f>+'[2]OTCHET'!J479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+'[2]OTCHET'!E480</f>
        <v>0</v>
      </c>
      <c r="F83" s="382">
        <f t="shared" si="1"/>
        <v>0</v>
      </c>
      <c r="G83" s="383">
        <f>+'[2]OTCHET'!G480</f>
        <v>0</v>
      </c>
      <c r="H83" s="384">
        <f>+'[2]OTCHET'!H480</f>
        <v>0</v>
      </c>
      <c r="I83" s="384">
        <f>+'[2]OTCHET'!I480</f>
        <v>0</v>
      </c>
      <c r="J83" s="385">
        <f>+'[2]OTCHET'!J480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'[2]OTCHET'!E535</f>
        <v>0</v>
      </c>
      <c r="F84" s="299">
        <f t="shared" si="1"/>
        <v>0</v>
      </c>
      <c r="G84" s="300">
        <f>'[2]OTCHET'!G535</f>
        <v>0</v>
      </c>
      <c r="H84" s="301">
        <f>'[2]OTCHET'!H535</f>
        <v>0</v>
      </c>
      <c r="I84" s="301">
        <f>'[2]OTCHET'!I535</f>
        <v>0</v>
      </c>
      <c r="J84" s="302">
        <f>'[2]OTCHET'!J535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'[2]OTCHET'!E536</f>
        <v>0</v>
      </c>
      <c r="F85" s="304">
        <f t="shared" si="1"/>
        <v>0</v>
      </c>
      <c r="G85" s="305">
        <f>'[2]OTCHET'!G536</f>
        <v>0</v>
      </c>
      <c r="H85" s="306">
        <f>'[2]OTCHET'!H536</f>
        <v>0</v>
      </c>
      <c r="I85" s="306">
        <f>'[2]OTCHET'!I536</f>
        <v>0</v>
      </c>
      <c r="J85" s="307">
        <f>'[2]OTCHET'!J536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325236</v>
      </c>
      <c r="G86" s="310">
        <f aca="true" t="shared" si="11" ref="G86:M86">+G87+G88</f>
        <v>325236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+'[2]OTCHET'!E503+'[2]OTCHET'!E512+'[2]OTCHET'!E516+'[2]OTCHET'!E543</f>
        <v>0</v>
      </c>
      <c r="F87" s="367">
        <f t="shared" si="1"/>
        <v>0</v>
      </c>
      <c r="G87" s="368">
        <f>+'[2]OTCHET'!G503+'[2]OTCHET'!G512+'[2]OTCHET'!G516+'[2]OTCHET'!G543</f>
        <v>0</v>
      </c>
      <c r="H87" s="369">
        <f>+'[2]OTCHET'!H503+'[2]OTCHET'!H512+'[2]OTCHET'!H516+'[2]OTCHET'!H543</f>
        <v>0</v>
      </c>
      <c r="I87" s="369">
        <f>+'[2]OTCHET'!I503+'[2]OTCHET'!I512+'[2]OTCHET'!I516+'[2]OTCHET'!I543</f>
        <v>0</v>
      </c>
      <c r="J87" s="370">
        <f>+'[2]OTCHET'!J503+'[2]OTCHET'!J512+'[2]OTCHET'!J516+'[2]OTCHET'!J543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+'[2]OTCHET'!E521+'[2]OTCHET'!E524+'[2]OTCHET'!E544</f>
        <v>0</v>
      </c>
      <c r="F88" s="382">
        <f t="shared" si="1"/>
        <v>325236</v>
      </c>
      <c r="G88" s="383">
        <f>+'[2]OTCHET'!G521+'[2]OTCHET'!G524+'[2]OTCHET'!G544</f>
        <v>325236</v>
      </c>
      <c r="H88" s="384">
        <f>+'[2]OTCHET'!H521+'[2]OTCHET'!H524+'[2]OTCHET'!H544</f>
        <v>0</v>
      </c>
      <c r="I88" s="384">
        <f>+'[2]OTCHET'!I521+'[2]OTCHET'!I524+'[2]OTCHET'!I544</f>
        <v>0</v>
      </c>
      <c r="J88" s="385">
        <f>+'[2]OTCHET'!J521+'[2]OTCHET'!J524+'[2]OTCHET'!J544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'[2]OTCHET'!E531</f>
        <v>0</v>
      </c>
      <c r="F89" s="299">
        <f aca="true" t="shared" si="12" ref="F89:F96">+G89+H89+I89+J89</f>
        <v>0</v>
      </c>
      <c r="G89" s="300">
        <f>'[2]OTCHET'!G531</f>
        <v>0</v>
      </c>
      <c r="H89" s="301">
        <f>'[2]OTCHET'!H531</f>
        <v>0</v>
      </c>
      <c r="I89" s="301">
        <f>'[2]OTCHET'!I531</f>
        <v>0</v>
      </c>
      <c r="J89" s="302">
        <f>'[2]OTCHET'!J531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+'[2]OTCHET'!E567+'[2]OTCHET'!E568+'[2]OTCHET'!E569+'[2]OTCHET'!E570+'[2]OTCHET'!E571+'[2]OTCHET'!E572</f>
        <v>0</v>
      </c>
      <c r="F90" s="304">
        <f t="shared" si="12"/>
        <v>0</v>
      </c>
      <c r="G90" s="305">
        <f>+'[2]OTCHET'!G567+'[2]OTCHET'!G568+'[2]OTCHET'!G569+'[2]OTCHET'!G570+'[2]OTCHET'!G571+'[2]OTCHET'!G572</f>
        <v>0</v>
      </c>
      <c r="H90" s="306">
        <f>+'[2]OTCHET'!H567+'[2]OTCHET'!H568+'[2]OTCHET'!H569+'[2]OTCHET'!H570+'[2]OTCHET'!H571+'[2]OTCHET'!H572</f>
        <v>0</v>
      </c>
      <c r="I90" s="306">
        <f>+'[2]OTCHET'!I567+'[2]OTCHET'!I568+'[2]OTCHET'!I569+'[2]OTCHET'!I570+'[2]OTCHET'!I571+'[2]OTCHET'!I572</f>
        <v>0</v>
      </c>
      <c r="J90" s="307">
        <f>+'[2]OTCHET'!J567+'[2]OTCHET'!J568+'[2]OTCHET'!J569+'[2]OTCHET'!J570+'[2]OTCHET'!J571+'[2]OTCHET'!J572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+'[2]OTCHET'!E573+'[2]OTCHET'!E574+'[2]OTCHET'!E575+'[2]OTCHET'!E576+'[2]OTCHET'!E577+'[2]OTCHET'!E578+'[2]OTCHET'!E579</f>
        <v>0</v>
      </c>
      <c r="F91" s="168">
        <f t="shared" si="12"/>
        <v>0</v>
      </c>
      <c r="G91" s="169">
        <f>+'[2]OTCHET'!G573+'[2]OTCHET'!G574+'[2]OTCHET'!G575+'[2]OTCHET'!G576+'[2]OTCHET'!G577+'[2]OTCHET'!G578+'[2]OTCHET'!G579</f>
        <v>0</v>
      </c>
      <c r="H91" s="170">
        <f>+'[2]OTCHET'!H573+'[2]OTCHET'!H574+'[2]OTCHET'!H575+'[2]OTCHET'!H576+'[2]OTCHET'!H577+'[2]OTCHET'!H578+'[2]OTCHET'!H579</f>
        <v>0</v>
      </c>
      <c r="I91" s="170">
        <f>+'[2]OTCHET'!I573+'[2]OTCHET'!I574+'[2]OTCHET'!I575+'[2]OTCHET'!I576+'[2]OTCHET'!I577+'[2]OTCHET'!I578+'[2]OTCHET'!I579</f>
        <v>0</v>
      </c>
      <c r="J91" s="171">
        <f>+'[2]OTCHET'!J573+'[2]OTCHET'!J574+'[2]OTCHET'!J575+'[2]OTCHET'!J576+'[2]OTCHET'!J577+'[2]OTCHET'!J578+'[2]OTCHET'!J579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+'[2]OTCHET'!E580</f>
        <v>0</v>
      </c>
      <c r="F92" s="168">
        <f t="shared" si="12"/>
        <v>0</v>
      </c>
      <c r="G92" s="169">
        <f>+'[2]OTCHET'!G580</f>
        <v>0</v>
      </c>
      <c r="H92" s="170">
        <f>+'[2]OTCHET'!H580</f>
        <v>0</v>
      </c>
      <c r="I92" s="170">
        <f>+'[2]OTCHET'!I580</f>
        <v>0</v>
      </c>
      <c r="J92" s="171">
        <f>+'[2]OTCHET'!J580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+'[2]OTCHET'!E587+'[2]OTCHET'!E588</f>
        <v>0</v>
      </c>
      <c r="F93" s="168">
        <f t="shared" si="12"/>
        <v>0</v>
      </c>
      <c r="G93" s="169">
        <f>+'[2]OTCHET'!G587+'[2]OTCHET'!G588</f>
        <v>0</v>
      </c>
      <c r="H93" s="170">
        <f>+'[2]OTCHET'!H587+'[2]OTCHET'!H588</f>
        <v>0</v>
      </c>
      <c r="I93" s="170">
        <f>+'[2]OTCHET'!I587+'[2]OTCHET'!I588</f>
        <v>0</v>
      </c>
      <c r="J93" s="171">
        <f>+'[2]OTCHET'!J587+'[2]OTCHET'!J588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+'[2]OTCHET'!E589+'[2]OTCHET'!E590</f>
        <v>0</v>
      </c>
      <c r="F94" s="168">
        <f t="shared" si="12"/>
        <v>0</v>
      </c>
      <c r="G94" s="169">
        <f>+'[2]OTCHET'!G589+'[2]OTCHET'!G590</f>
        <v>0</v>
      </c>
      <c r="H94" s="170">
        <f>+'[2]OTCHET'!H589+'[2]OTCHET'!H590</f>
        <v>0</v>
      </c>
      <c r="I94" s="170">
        <f>+'[2]OTCHET'!I589+'[2]OTCHET'!I590</f>
        <v>0</v>
      </c>
      <c r="J94" s="171">
        <f>+'[2]OTCHET'!J589+'[2]OTCHET'!J590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'[2]OTCHET'!E591</f>
        <v>0</v>
      </c>
      <c r="F95" s="120">
        <f t="shared" si="12"/>
        <v>0</v>
      </c>
      <c r="G95" s="121">
        <f>'[2]OTCHET'!G591</f>
        <v>0</v>
      </c>
      <c r="H95" s="122">
        <f>'[2]OTCHET'!H591</f>
        <v>0</v>
      </c>
      <c r="I95" s="122">
        <f>'[2]OTCHET'!I591</f>
        <v>0</v>
      </c>
      <c r="J95" s="123">
        <f>'[2]OTCHET'!J591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+'[2]OTCHET'!E594</f>
        <v>0</v>
      </c>
      <c r="F96" s="396">
        <f t="shared" si="12"/>
        <v>0</v>
      </c>
      <c r="G96" s="397">
        <f>+'[2]OTCHET'!G594</f>
        <v>0</v>
      </c>
      <c r="H96" s="398">
        <f>+'[2]OTCHET'!H594</f>
        <v>0</v>
      </c>
      <c r="I96" s="398">
        <f>+'[2]OTCHET'!I594</f>
        <v>0</v>
      </c>
      <c r="J96" s="399">
        <f>+'[2]OTCHET'!J594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47" t="str">
        <f>+'[2]OTCHET'!H605</f>
        <v>riosvbs@unacs.bg</v>
      </c>
      <c r="C107" s="421"/>
      <c r="D107" s="421"/>
      <c r="E107" s="425"/>
      <c r="F107" s="19"/>
      <c r="G107" s="426" t="str">
        <f>+'[2]OTCHET'!E605</f>
        <v>056/813202</v>
      </c>
      <c r="H107" s="426">
        <f>+'[2]OTCHET'!F605</f>
        <v>0</v>
      </c>
      <c r="I107" s="427"/>
      <c r="J107" s="428">
        <f>+'[2]OTCHET'!B605</f>
        <v>45141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29" t="s">
        <v>169</v>
      </c>
      <c r="C108" s="430"/>
      <c r="D108" s="430"/>
      <c r="E108" s="431"/>
      <c r="F108" s="431"/>
      <c r="G108" s="457" t="s">
        <v>170</v>
      </c>
      <c r="H108" s="457"/>
      <c r="I108" s="432"/>
      <c r="J108" s="433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4" t="s">
        <v>172</v>
      </c>
      <c r="C109" s="1"/>
      <c r="D109" s="1"/>
      <c r="E109" s="435"/>
      <c r="F109" s="436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7"/>
      <c r="C110" s="437"/>
      <c r="D110" s="421"/>
      <c r="E110" s="448" t="str">
        <f>+'[2]OTCHET'!D603</f>
        <v>Валентин Косев</v>
      </c>
      <c r="F110" s="448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7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8" t="s">
        <v>173</v>
      </c>
      <c r="C113" s="421"/>
      <c r="D113" s="421"/>
      <c r="E113" s="436"/>
      <c r="F113" s="436"/>
      <c r="G113" s="3"/>
      <c r="H113" s="438" t="s">
        <v>174</v>
      </c>
      <c r="I113" s="439"/>
      <c r="J113" s="440"/>
      <c r="K113" s="420"/>
      <c r="L113" s="420"/>
      <c r="M113" s="420"/>
      <c r="N113" s="415"/>
      <c r="O113" s="441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8" t="str">
        <f>+'[2]OTCHET'!G600</f>
        <v>Валентин Косев</v>
      </c>
      <c r="F114" s="448"/>
      <c r="G114" s="442"/>
      <c r="H114" s="3"/>
      <c r="I114" s="448" t="str">
        <f>+'[2]OTCHET'!G603</f>
        <v>Павел Маринов</v>
      </c>
      <c r="J114" s="448"/>
      <c r="K114" s="420"/>
      <c r="L114" s="420"/>
      <c r="M114" s="420"/>
      <c r="N114" s="415"/>
      <c r="O114" s="443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4"/>
      <c r="B115" s="444"/>
      <c r="C115" s="444"/>
      <c r="D115" s="444"/>
      <c r="E115" s="445"/>
      <c r="F115" s="445"/>
      <c r="G115" s="445"/>
      <c r="H115" s="445"/>
      <c r="I115" s="445"/>
      <c r="J115" s="445"/>
      <c r="K115" s="445"/>
      <c r="L115" s="445"/>
      <c r="M115" s="445"/>
      <c r="N115" s="444"/>
      <c r="O115" s="444"/>
      <c r="P115" s="444"/>
      <c r="Q115" s="444"/>
    </row>
    <row r="116" spans="1:17" ht="12.75">
      <c r="A116" s="444"/>
      <c r="B116" s="444"/>
      <c r="C116" s="444"/>
      <c r="D116" s="444"/>
      <c r="E116" s="445"/>
      <c r="F116" s="445"/>
      <c r="G116" s="445"/>
      <c r="H116" s="445"/>
      <c r="I116" s="445"/>
      <c r="J116" s="445"/>
      <c r="K116" s="445"/>
      <c r="L116" s="445"/>
      <c r="M116" s="445"/>
      <c r="N116" s="444"/>
      <c r="O116" s="444"/>
      <c r="P116" s="444"/>
      <c r="Q116" s="444"/>
    </row>
    <row r="117" spans="1:17" ht="12.75">
      <c r="A117" s="444"/>
      <c r="B117" s="444"/>
      <c r="C117" s="444"/>
      <c r="D117" s="444"/>
      <c r="E117" s="445"/>
      <c r="F117" s="445"/>
      <c r="G117" s="445"/>
      <c r="H117" s="445"/>
      <c r="I117" s="445"/>
      <c r="J117" s="445"/>
      <c r="K117" s="445"/>
      <c r="L117" s="445"/>
      <c r="M117" s="445"/>
      <c r="N117" s="444"/>
      <c r="O117" s="444"/>
      <c r="P117" s="444"/>
      <c r="Q117" s="444"/>
    </row>
    <row r="118" spans="1:17" ht="12.75">
      <c r="A118" s="444"/>
      <c r="B118" s="444"/>
      <c r="C118" s="444"/>
      <c r="D118" s="444"/>
      <c r="E118" s="445"/>
      <c r="F118" s="445"/>
      <c r="G118" s="445"/>
      <c r="H118" s="445"/>
      <c r="I118" s="445"/>
      <c r="J118" s="445"/>
      <c r="K118" s="445"/>
      <c r="L118" s="445"/>
      <c r="M118" s="445"/>
      <c r="N118" s="444"/>
      <c r="O118" s="444"/>
      <c r="P118" s="444"/>
      <c r="Q118" s="444"/>
    </row>
    <row r="119" spans="1:17" ht="12.75">
      <c r="A119" s="444"/>
      <c r="B119" s="444"/>
      <c r="C119" s="444"/>
      <c r="D119" s="444"/>
      <c r="E119" s="445"/>
      <c r="F119" s="445"/>
      <c r="G119" s="445"/>
      <c r="H119" s="445"/>
      <c r="I119" s="445"/>
      <c r="J119" s="445"/>
      <c r="K119" s="445"/>
      <c r="L119" s="445"/>
      <c r="M119" s="445"/>
      <c r="N119" s="444"/>
      <c r="O119" s="444"/>
      <c r="P119" s="444"/>
      <c r="Q119" s="444"/>
    </row>
    <row r="120" spans="1:17" ht="12.75">
      <c r="A120" s="444"/>
      <c r="B120" s="444"/>
      <c r="C120" s="444"/>
      <c r="D120" s="444"/>
      <c r="E120" s="445"/>
      <c r="F120" s="445"/>
      <c r="G120" s="445"/>
      <c r="H120" s="445"/>
      <c r="I120" s="445"/>
      <c r="J120" s="445"/>
      <c r="K120" s="445"/>
      <c r="L120" s="445"/>
      <c r="M120" s="445"/>
      <c r="N120" s="444"/>
      <c r="O120" s="444"/>
      <c r="P120" s="444"/>
      <c r="Q120" s="444"/>
    </row>
    <row r="121" spans="1:17" ht="12.75">
      <c r="A121" s="444"/>
      <c r="B121" s="444"/>
      <c r="C121" s="444"/>
      <c r="D121" s="444"/>
      <c r="E121" s="445"/>
      <c r="F121" s="445"/>
      <c r="G121" s="445"/>
      <c r="H121" s="445"/>
      <c r="I121" s="445"/>
      <c r="J121" s="445"/>
      <c r="K121" s="445"/>
      <c r="L121" s="445"/>
      <c r="M121" s="445"/>
      <c r="N121" s="444"/>
      <c r="O121" s="444"/>
      <c r="P121" s="444"/>
      <c r="Q121" s="444"/>
    </row>
    <row r="122" spans="1:17" ht="12.75">
      <c r="A122" s="444"/>
      <c r="B122" s="444"/>
      <c r="C122" s="444"/>
      <c r="D122" s="444"/>
      <c r="E122" s="445"/>
      <c r="F122" s="445"/>
      <c r="G122" s="445"/>
      <c r="H122" s="445"/>
      <c r="I122" s="445"/>
      <c r="J122" s="445"/>
      <c r="K122" s="445"/>
      <c r="L122" s="445"/>
      <c r="M122" s="445"/>
      <c r="N122" s="444"/>
      <c r="O122" s="444"/>
      <c r="P122" s="444"/>
      <c r="Q122" s="444"/>
    </row>
    <row r="123" spans="1:17" ht="12.75">
      <c r="A123" s="444"/>
      <c r="B123" s="444"/>
      <c r="C123" s="444"/>
      <c r="D123" s="444"/>
      <c r="E123" s="445"/>
      <c r="F123" s="445"/>
      <c r="G123" s="445"/>
      <c r="H123" s="445"/>
      <c r="I123" s="445"/>
      <c r="J123" s="445"/>
      <c r="K123" s="445"/>
      <c r="L123" s="445"/>
      <c r="M123" s="445"/>
      <c r="N123" s="444"/>
      <c r="O123" s="444"/>
      <c r="P123" s="444"/>
      <c r="Q123" s="444"/>
    </row>
    <row r="124" spans="1:17" ht="12.75">
      <c r="A124" s="444"/>
      <c r="B124" s="444"/>
      <c r="C124" s="444"/>
      <c r="D124" s="444"/>
      <c r="E124" s="445"/>
      <c r="F124" s="445"/>
      <c r="G124" s="445"/>
      <c r="H124" s="445"/>
      <c r="I124" s="445"/>
      <c r="J124" s="445"/>
      <c r="K124" s="445"/>
      <c r="L124" s="445"/>
      <c r="M124" s="445"/>
      <c r="N124" s="444"/>
      <c r="O124" s="444"/>
      <c r="P124" s="444"/>
      <c r="Q124" s="444"/>
    </row>
    <row r="125" spans="1:17" ht="12.75">
      <c r="A125" s="444"/>
      <c r="B125" s="444"/>
      <c r="C125" s="444"/>
      <c r="D125" s="444"/>
      <c r="E125" s="445"/>
      <c r="F125" s="445"/>
      <c r="G125" s="445"/>
      <c r="H125" s="445"/>
      <c r="I125" s="445"/>
      <c r="J125" s="445"/>
      <c r="K125" s="445"/>
      <c r="L125" s="445"/>
      <c r="M125" s="445"/>
      <c r="N125" s="444"/>
      <c r="O125" s="444"/>
      <c r="P125" s="444"/>
      <c r="Q125" s="444"/>
    </row>
    <row r="126" spans="1:17" ht="12.75">
      <c r="A126" s="444"/>
      <c r="B126" s="444"/>
      <c r="C126" s="444"/>
      <c r="D126" s="444"/>
      <c r="E126" s="445"/>
      <c r="F126" s="445"/>
      <c r="G126" s="445"/>
      <c r="H126" s="445"/>
      <c r="I126" s="445"/>
      <c r="J126" s="445"/>
      <c r="K126" s="445"/>
      <c r="L126" s="445"/>
      <c r="M126" s="445"/>
      <c r="N126" s="444"/>
      <c r="O126" s="444"/>
      <c r="P126" s="444"/>
      <c r="Q126" s="444"/>
    </row>
    <row r="127" spans="1:17" ht="12.75">
      <c r="A127" s="444"/>
      <c r="B127" s="444"/>
      <c r="C127" s="444"/>
      <c r="D127" s="444"/>
      <c r="E127" s="445"/>
      <c r="F127" s="445"/>
      <c r="G127" s="445"/>
      <c r="H127" s="445"/>
      <c r="I127" s="445"/>
      <c r="J127" s="445"/>
      <c r="K127" s="445"/>
      <c r="L127" s="445"/>
      <c r="M127" s="445"/>
      <c r="N127" s="444"/>
      <c r="O127" s="444"/>
      <c r="P127" s="444"/>
      <c r="Q127" s="444"/>
    </row>
    <row r="128" spans="1:17" ht="12.75">
      <c r="A128" s="444"/>
      <c r="B128" s="444"/>
      <c r="C128" s="444"/>
      <c r="D128" s="444"/>
      <c r="E128" s="445"/>
      <c r="F128" s="445"/>
      <c r="G128" s="445"/>
      <c r="H128" s="445"/>
      <c r="I128" s="445"/>
      <c r="J128" s="445"/>
      <c r="K128" s="445"/>
      <c r="L128" s="445"/>
      <c r="M128" s="445"/>
      <c r="N128" s="444"/>
      <c r="O128" s="444"/>
      <c r="P128" s="444"/>
      <c r="Q128" s="444"/>
    </row>
    <row r="129" spans="1:17" ht="12.75">
      <c r="A129" s="444"/>
      <c r="B129" s="444"/>
      <c r="C129" s="444"/>
      <c r="D129" s="444"/>
      <c r="E129" s="445"/>
      <c r="F129" s="445"/>
      <c r="G129" s="445"/>
      <c r="H129" s="445"/>
      <c r="I129" s="445"/>
      <c r="J129" s="445"/>
      <c r="K129" s="445"/>
      <c r="L129" s="445"/>
      <c r="M129" s="445"/>
      <c r="N129" s="444"/>
      <c r="O129" s="444"/>
      <c r="P129" s="444"/>
      <c r="Q129" s="444"/>
    </row>
    <row r="130" spans="1:17" ht="12.75">
      <c r="A130" s="444"/>
      <c r="B130" s="444"/>
      <c r="C130" s="444"/>
      <c r="D130" s="444"/>
      <c r="E130" s="445"/>
      <c r="F130" s="445"/>
      <c r="G130" s="445"/>
      <c r="H130" s="445"/>
      <c r="I130" s="445"/>
      <c r="J130" s="445"/>
      <c r="K130" s="445"/>
      <c r="L130" s="445"/>
      <c r="M130" s="445"/>
      <c r="N130" s="444"/>
      <c r="O130" s="444"/>
      <c r="P130" s="444"/>
      <c r="Q130" s="444"/>
    </row>
    <row r="131" spans="1:17" ht="12.75">
      <c r="A131" s="444"/>
      <c r="B131" s="444"/>
      <c r="C131" s="444"/>
      <c r="D131" s="444"/>
      <c r="E131" s="445"/>
      <c r="F131" s="445"/>
      <c r="G131" s="445"/>
      <c r="H131" s="445"/>
      <c r="I131" s="445"/>
      <c r="J131" s="445"/>
      <c r="K131" s="445"/>
      <c r="L131" s="445"/>
      <c r="M131" s="445"/>
      <c r="N131" s="444"/>
      <c r="O131" s="444"/>
      <c r="P131" s="444"/>
      <c r="Q131" s="444"/>
    </row>
    <row r="132" spans="1:17" ht="12.75">
      <c r="A132" s="444"/>
      <c r="B132" s="444"/>
      <c r="C132" s="444"/>
      <c r="D132" s="444"/>
      <c r="E132" s="445"/>
      <c r="F132" s="445"/>
      <c r="G132" s="445"/>
      <c r="H132" s="445"/>
      <c r="I132" s="445"/>
      <c r="J132" s="445"/>
      <c r="K132" s="445"/>
      <c r="L132" s="445"/>
      <c r="M132" s="445"/>
      <c r="N132" s="444"/>
      <c r="O132" s="444"/>
      <c r="P132" s="444"/>
      <c r="Q132" s="444"/>
    </row>
    <row r="133" spans="1:17" ht="12.75">
      <c r="A133" s="444"/>
      <c r="B133" s="444"/>
      <c r="C133" s="444"/>
      <c r="D133" s="444"/>
      <c r="E133" s="445"/>
      <c r="F133" s="445"/>
      <c r="G133" s="445"/>
      <c r="H133" s="445"/>
      <c r="I133" s="445"/>
      <c r="J133" s="445"/>
      <c r="K133" s="445"/>
      <c r="L133" s="445"/>
      <c r="M133" s="445"/>
      <c r="N133" s="444"/>
      <c r="O133" s="444"/>
      <c r="P133" s="444"/>
      <c r="Q133" s="444"/>
    </row>
    <row r="134" spans="1:17" ht="12.75">
      <c r="A134" s="444"/>
      <c r="B134" s="444"/>
      <c r="C134" s="444"/>
      <c r="D134" s="444"/>
      <c r="E134" s="445"/>
      <c r="F134" s="445"/>
      <c r="G134" s="445"/>
      <c r="H134" s="445"/>
      <c r="I134" s="445"/>
      <c r="J134" s="445"/>
      <c r="K134" s="445"/>
      <c r="L134" s="445"/>
      <c r="M134" s="445"/>
      <c r="N134" s="444"/>
      <c r="O134" s="444"/>
      <c r="P134" s="444"/>
      <c r="Q134" s="444"/>
    </row>
    <row r="135" spans="1:17" ht="12.75">
      <c r="A135" s="444"/>
      <c r="B135" s="444"/>
      <c r="C135" s="444"/>
      <c r="D135" s="444"/>
      <c r="E135" s="445"/>
      <c r="F135" s="445"/>
      <c r="G135" s="445"/>
      <c r="H135" s="445"/>
      <c r="I135" s="445"/>
      <c r="J135" s="445"/>
      <c r="K135" s="445"/>
      <c r="L135" s="445"/>
      <c r="M135" s="445"/>
      <c r="N135" s="444"/>
      <c r="O135" s="444"/>
      <c r="P135" s="444"/>
      <c r="Q135" s="444"/>
    </row>
    <row r="136" spans="1:17" ht="12.75">
      <c r="A136" s="444"/>
      <c r="B136" s="444"/>
      <c r="C136" s="444"/>
      <c r="D136" s="444"/>
      <c r="E136" s="445"/>
      <c r="F136" s="445"/>
      <c r="G136" s="445"/>
      <c r="H136" s="445"/>
      <c r="I136" s="445"/>
      <c r="J136" s="445"/>
      <c r="K136" s="445"/>
      <c r="L136" s="445"/>
      <c r="M136" s="445"/>
      <c r="N136" s="444"/>
      <c r="O136" s="444"/>
      <c r="P136" s="444"/>
      <c r="Q136" s="444"/>
    </row>
    <row r="137" spans="1:17" ht="12.75">
      <c r="A137" s="444"/>
      <c r="B137" s="444"/>
      <c r="C137" s="444"/>
      <c r="D137" s="444"/>
      <c r="E137" s="445"/>
      <c r="F137" s="445"/>
      <c r="G137" s="445"/>
      <c r="H137" s="445"/>
      <c r="I137" s="445"/>
      <c r="J137" s="445"/>
      <c r="K137" s="445"/>
      <c r="L137" s="445"/>
      <c r="M137" s="445"/>
      <c r="N137" s="444"/>
      <c r="O137" s="444"/>
      <c r="P137" s="444"/>
      <c r="Q137" s="444"/>
    </row>
    <row r="138" spans="1:17" ht="12.75">
      <c r="A138" s="444"/>
      <c r="B138" s="444"/>
      <c r="C138" s="444"/>
      <c r="D138" s="444"/>
      <c r="E138" s="445"/>
      <c r="F138" s="445"/>
      <c r="G138" s="445"/>
      <c r="H138" s="445"/>
      <c r="I138" s="445"/>
      <c r="J138" s="445"/>
      <c r="K138" s="445"/>
      <c r="L138" s="445"/>
      <c r="M138" s="445"/>
      <c r="N138" s="444"/>
      <c r="O138" s="444"/>
      <c r="P138" s="444"/>
      <c r="Q138" s="444"/>
    </row>
    <row r="139" spans="1:17" ht="12.75">
      <c r="A139" s="444"/>
      <c r="B139" s="444"/>
      <c r="C139" s="444"/>
      <c r="D139" s="444"/>
      <c r="E139" s="445"/>
      <c r="F139" s="445"/>
      <c r="G139" s="445"/>
      <c r="H139" s="445"/>
      <c r="I139" s="445"/>
      <c r="J139" s="445"/>
      <c r="K139" s="445"/>
      <c r="L139" s="445"/>
      <c r="M139" s="445"/>
      <c r="N139" s="444"/>
      <c r="O139" s="444"/>
      <c r="P139" s="444"/>
      <c r="Q139" s="444"/>
    </row>
    <row r="140" spans="1:17" ht="12.75">
      <c r="A140" s="444"/>
      <c r="B140" s="444"/>
      <c r="C140" s="444"/>
      <c r="D140" s="444"/>
      <c r="E140" s="445"/>
      <c r="F140" s="445"/>
      <c r="G140" s="445"/>
      <c r="H140" s="445"/>
      <c r="I140" s="445"/>
      <c r="J140" s="445"/>
      <c r="K140" s="445"/>
      <c r="L140" s="445"/>
      <c r="M140" s="445"/>
      <c r="N140" s="444"/>
      <c r="O140" s="444"/>
      <c r="P140" s="444"/>
      <c r="Q140" s="444"/>
    </row>
    <row r="141" spans="1:17" ht="12.75">
      <c r="A141" s="444"/>
      <c r="B141" s="444"/>
      <c r="C141" s="444"/>
      <c r="D141" s="444"/>
      <c r="E141" s="445"/>
      <c r="F141" s="445"/>
      <c r="G141" s="445"/>
      <c r="H141" s="445"/>
      <c r="I141" s="445"/>
      <c r="J141" s="445"/>
      <c r="K141" s="445"/>
      <c r="L141" s="445"/>
      <c r="M141" s="445"/>
      <c r="N141" s="444"/>
      <c r="O141" s="444"/>
      <c r="P141" s="444"/>
      <c r="Q141" s="444"/>
    </row>
    <row r="142" spans="1:17" ht="12.75">
      <c r="A142" s="444"/>
      <c r="B142" s="444"/>
      <c r="C142" s="444"/>
      <c r="D142" s="444"/>
      <c r="E142" s="445"/>
      <c r="F142" s="445"/>
      <c r="G142" s="445"/>
      <c r="H142" s="445"/>
      <c r="I142" s="445"/>
      <c r="J142" s="445"/>
      <c r="K142" s="445"/>
      <c r="L142" s="445"/>
      <c r="M142" s="445"/>
      <c r="N142" s="444"/>
      <c r="O142" s="444"/>
      <c r="P142" s="444"/>
      <c r="Q142" s="444"/>
    </row>
    <row r="143" spans="1:17" ht="12.75">
      <c r="A143" s="444"/>
      <c r="B143" s="444"/>
      <c r="C143" s="444"/>
      <c r="D143" s="444"/>
      <c r="E143" s="445"/>
      <c r="F143" s="445"/>
      <c r="G143" s="445"/>
      <c r="H143" s="445"/>
      <c r="I143" s="445"/>
      <c r="J143" s="445"/>
      <c r="K143" s="445"/>
      <c r="L143" s="445"/>
      <c r="M143" s="445"/>
      <c r="N143" s="444"/>
      <c r="O143" s="444"/>
      <c r="P143" s="444"/>
      <c r="Q143" s="444"/>
    </row>
    <row r="144" spans="1:17" ht="12.75">
      <c r="A144" s="444"/>
      <c r="B144" s="444"/>
      <c r="C144" s="444"/>
      <c r="D144" s="444"/>
      <c r="E144" s="445"/>
      <c r="F144" s="445"/>
      <c r="G144" s="445"/>
      <c r="H144" s="445"/>
      <c r="I144" s="445"/>
      <c r="J144" s="445"/>
      <c r="K144" s="445"/>
      <c r="L144" s="445"/>
      <c r="M144" s="445"/>
      <c r="N144" s="444"/>
      <c r="O144" s="444"/>
      <c r="P144" s="444"/>
      <c r="Q144" s="444"/>
    </row>
    <row r="145" spans="1:17" ht="12.75">
      <c r="A145" s="444"/>
      <c r="B145" s="444"/>
      <c r="C145" s="444"/>
      <c r="D145" s="444"/>
      <c r="E145" s="445"/>
      <c r="F145" s="445"/>
      <c r="G145" s="445"/>
      <c r="H145" s="445"/>
      <c r="I145" s="445"/>
      <c r="J145" s="445"/>
      <c r="K145" s="445"/>
      <c r="L145" s="445"/>
      <c r="M145" s="445"/>
      <c r="N145" s="444"/>
      <c r="O145" s="444"/>
      <c r="P145" s="444"/>
      <c r="Q145" s="444"/>
    </row>
    <row r="146" spans="1:17" ht="12.75">
      <c r="A146" s="444"/>
      <c r="B146" s="444"/>
      <c r="C146" s="444"/>
      <c r="D146" s="444"/>
      <c r="E146" s="445"/>
      <c r="F146" s="445"/>
      <c r="G146" s="445"/>
      <c r="H146" s="445"/>
      <c r="I146" s="445"/>
      <c r="J146" s="445"/>
      <c r="K146" s="445"/>
      <c r="L146" s="445"/>
      <c r="M146" s="445"/>
      <c r="N146" s="444"/>
      <c r="O146" s="444"/>
      <c r="P146" s="444"/>
      <c r="Q146" s="444"/>
    </row>
    <row r="147" spans="1:17" ht="12.75">
      <c r="A147" s="444"/>
      <c r="B147" s="444"/>
      <c r="C147" s="444"/>
      <c r="D147" s="444"/>
      <c r="E147" s="445"/>
      <c r="F147" s="445"/>
      <c r="G147" s="445"/>
      <c r="H147" s="445"/>
      <c r="I147" s="445"/>
      <c r="J147" s="445"/>
      <c r="K147" s="445"/>
      <c r="L147" s="445"/>
      <c r="M147" s="445"/>
      <c r="N147" s="444"/>
      <c r="O147" s="444"/>
      <c r="P147" s="444"/>
      <c r="Q147" s="444"/>
    </row>
    <row r="148" spans="1:17" ht="12.75">
      <c r="A148" s="444"/>
      <c r="B148" s="444"/>
      <c r="C148" s="444"/>
      <c r="D148" s="444"/>
      <c r="E148" s="445"/>
      <c r="F148" s="445"/>
      <c r="G148" s="445"/>
      <c r="H148" s="445"/>
      <c r="I148" s="445"/>
      <c r="J148" s="445"/>
      <c r="K148" s="445"/>
      <c r="L148" s="445"/>
      <c r="M148" s="445"/>
      <c r="N148" s="444"/>
      <c r="O148" s="444"/>
      <c r="P148" s="444"/>
      <c r="Q148" s="444"/>
    </row>
    <row r="149" spans="1:17" ht="12.75">
      <c r="A149" s="444"/>
      <c r="B149" s="444"/>
      <c r="C149" s="444"/>
      <c r="D149" s="444"/>
      <c r="E149" s="445"/>
      <c r="F149" s="445"/>
      <c r="G149" s="445"/>
      <c r="H149" s="445"/>
      <c r="I149" s="445"/>
      <c r="J149" s="445"/>
      <c r="K149" s="445"/>
      <c r="L149" s="445"/>
      <c r="M149" s="445"/>
      <c r="N149" s="444"/>
      <c r="O149" s="444"/>
      <c r="P149" s="444"/>
      <c r="Q149" s="444"/>
    </row>
    <row r="150" spans="1:17" ht="12.75">
      <c r="A150" s="444"/>
      <c r="B150" s="444"/>
      <c r="C150" s="444"/>
      <c r="D150" s="444"/>
      <c r="E150" s="445"/>
      <c r="F150" s="445"/>
      <c r="G150" s="445"/>
      <c r="H150" s="445"/>
      <c r="I150" s="445"/>
      <c r="J150" s="445"/>
      <c r="K150" s="445"/>
      <c r="L150" s="445"/>
      <c r="M150" s="445"/>
      <c r="N150" s="444"/>
      <c r="O150" s="444"/>
      <c r="P150" s="444"/>
      <c r="Q150" s="444"/>
    </row>
    <row r="151" spans="1:17" ht="12.75">
      <c r="A151" s="444"/>
      <c r="B151" s="444"/>
      <c r="C151" s="444"/>
      <c r="D151" s="444"/>
      <c r="E151" s="445"/>
      <c r="F151" s="445"/>
      <c r="G151" s="445"/>
      <c r="H151" s="445"/>
      <c r="I151" s="445"/>
      <c r="J151" s="445"/>
      <c r="K151" s="445"/>
      <c r="L151" s="445"/>
      <c r="M151" s="445"/>
      <c r="N151" s="444"/>
      <c r="O151" s="444"/>
      <c r="P151" s="444"/>
      <c r="Q151" s="444"/>
    </row>
    <row r="152" spans="1:17" ht="12.75">
      <c r="A152" s="444"/>
      <c r="B152" s="444"/>
      <c r="C152" s="444"/>
      <c r="D152" s="444"/>
      <c r="E152" s="445"/>
      <c r="F152" s="445"/>
      <c r="G152" s="445"/>
      <c r="H152" s="445"/>
      <c r="I152" s="445"/>
      <c r="J152" s="445"/>
      <c r="K152" s="445"/>
      <c r="L152" s="445"/>
      <c r="M152" s="445"/>
      <c r="N152" s="444"/>
      <c r="O152" s="444"/>
      <c r="P152" s="444"/>
      <c r="Q152" s="444"/>
    </row>
    <row r="153" spans="1:17" ht="12.75">
      <c r="A153" s="444"/>
      <c r="B153" s="444"/>
      <c r="C153" s="444"/>
      <c r="D153" s="444"/>
      <c r="E153" s="445"/>
      <c r="F153" s="445"/>
      <c r="G153" s="445"/>
      <c r="H153" s="445"/>
      <c r="I153" s="445"/>
      <c r="J153" s="445"/>
      <c r="K153" s="445"/>
      <c r="L153" s="445"/>
      <c r="M153" s="445"/>
      <c r="N153" s="444"/>
      <c r="O153" s="444"/>
      <c r="P153" s="444"/>
      <c r="Q153" s="444"/>
    </row>
    <row r="154" spans="1:17" ht="12.75">
      <c r="A154" s="444"/>
      <c r="B154" s="444"/>
      <c r="C154" s="444"/>
      <c r="D154" s="444"/>
      <c r="E154" s="445"/>
      <c r="F154" s="445"/>
      <c r="G154" s="445"/>
      <c r="H154" s="445"/>
      <c r="I154" s="445"/>
      <c r="J154" s="445"/>
      <c r="K154" s="445"/>
      <c r="L154" s="445"/>
      <c r="M154" s="445"/>
      <c r="N154" s="444"/>
      <c r="O154" s="444"/>
      <c r="P154" s="444"/>
      <c r="Q154" s="444"/>
    </row>
    <row r="155" spans="1:17" ht="12.75">
      <c r="A155" s="444"/>
      <c r="B155" s="444"/>
      <c r="C155" s="444"/>
      <c r="D155" s="444"/>
      <c r="E155" s="445"/>
      <c r="F155" s="445"/>
      <c r="G155" s="445"/>
      <c r="H155" s="445"/>
      <c r="I155" s="445"/>
      <c r="J155" s="445"/>
      <c r="K155" s="445"/>
      <c r="L155" s="445"/>
      <c r="M155" s="445"/>
      <c r="N155" s="444"/>
      <c r="O155" s="444"/>
      <c r="P155" s="444"/>
      <c r="Q155" s="444"/>
    </row>
    <row r="156" spans="1:17" ht="12.75">
      <c r="A156" s="444"/>
      <c r="B156" s="444"/>
      <c r="C156" s="444"/>
      <c r="D156" s="444"/>
      <c r="E156" s="445"/>
      <c r="F156" s="445"/>
      <c r="G156" s="445"/>
      <c r="H156" s="445"/>
      <c r="I156" s="445"/>
      <c r="J156" s="445"/>
      <c r="K156" s="445"/>
      <c r="L156" s="445"/>
      <c r="M156" s="445"/>
      <c r="N156" s="444"/>
      <c r="O156" s="444"/>
      <c r="P156" s="444"/>
      <c r="Q156" s="444"/>
    </row>
    <row r="157" spans="1:17" ht="12.75">
      <c r="A157" s="444"/>
      <c r="B157" s="444"/>
      <c r="C157" s="444"/>
      <c r="D157" s="444"/>
      <c r="E157" s="445"/>
      <c r="F157" s="445"/>
      <c r="G157" s="445"/>
      <c r="H157" s="445"/>
      <c r="I157" s="445"/>
      <c r="J157" s="445"/>
      <c r="K157" s="445"/>
      <c r="L157" s="445"/>
      <c r="M157" s="445"/>
      <c r="N157" s="444"/>
      <c r="O157" s="444"/>
      <c r="P157" s="444"/>
      <c r="Q157" s="444"/>
    </row>
    <row r="158" spans="1:17" ht="12.75">
      <c r="A158" s="444"/>
      <c r="B158" s="444"/>
      <c r="C158" s="444"/>
      <c r="D158" s="444"/>
      <c r="E158" s="445"/>
      <c r="F158" s="445"/>
      <c r="G158" s="445"/>
      <c r="H158" s="445"/>
      <c r="I158" s="445"/>
      <c r="J158" s="445"/>
      <c r="K158" s="445"/>
      <c r="L158" s="445"/>
      <c r="M158" s="445"/>
      <c r="N158" s="444"/>
      <c r="O158" s="444"/>
      <c r="P158" s="444"/>
      <c r="Q158" s="444"/>
    </row>
    <row r="159" spans="1:17" ht="12.75">
      <c r="A159" s="444"/>
      <c r="B159" s="444"/>
      <c r="C159" s="444"/>
      <c r="D159" s="444"/>
      <c r="E159" s="445"/>
      <c r="F159" s="445"/>
      <c r="G159" s="445"/>
      <c r="H159" s="445"/>
      <c r="I159" s="445"/>
      <c r="J159" s="445"/>
      <c r="K159" s="445"/>
      <c r="L159" s="445"/>
      <c r="M159" s="445"/>
      <c r="N159" s="444"/>
      <c r="O159" s="444"/>
      <c r="P159" s="444"/>
      <c r="Q159" s="444"/>
    </row>
    <row r="160" spans="1:17" ht="12.75">
      <c r="A160" s="444"/>
      <c r="B160" s="444"/>
      <c r="C160" s="444"/>
      <c r="D160" s="444"/>
      <c r="E160" s="445"/>
      <c r="F160" s="445"/>
      <c r="G160" s="445"/>
      <c r="H160" s="445"/>
      <c r="I160" s="445"/>
      <c r="J160" s="445"/>
      <c r="K160" s="445"/>
      <c r="L160" s="445"/>
      <c r="M160" s="445"/>
      <c r="N160" s="444"/>
      <c r="O160" s="444"/>
      <c r="P160" s="444"/>
      <c r="Q160" s="444"/>
    </row>
    <row r="161" spans="1:17" ht="12.75">
      <c r="A161" s="444"/>
      <c r="B161" s="444"/>
      <c r="C161" s="444"/>
      <c r="D161" s="444"/>
      <c r="E161" s="445"/>
      <c r="F161" s="445"/>
      <c r="G161" s="445"/>
      <c r="H161" s="445"/>
      <c r="I161" s="445"/>
      <c r="J161" s="445"/>
      <c r="K161" s="445"/>
      <c r="L161" s="445"/>
      <c r="M161" s="445"/>
      <c r="N161" s="444"/>
      <c r="O161" s="444"/>
      <c r="P161" s="444"/>
      <c r="Q161" s="444"/>
    </row>
    <row r="162" spans="1:17" ht="12.75">
      <c r="A162" s="444"/>
      <c r="B162" s="444"/>
      <c r="C162" s="444"/>
      <c r="D162" s="444"/>
      <c r="E162" s="445"/>
      <c r="F162" s="445"/>
      <c r="G162" s="445"/>
      <c r="H162" s="445"/>
      <c r="I162" s="445"/>
      <c r="J162" s="445"/>
      <c r="K162" s="445"/>
      <c r="L162" s="445"/>
      <c r="M162" s="445"/>
      <c r="N162" s="444"/>
      <c r="O162" s="444"/>
      <c r="P162" s="444"/>
      <c r="Q162" s="444"/>
    </row>
    <row r="163" spans="1:17" ht="12.75">
      <c r="A163" s="444"/>
      <c r="B163" s="444"/>
      <c r="C163" s="444"/>
      <c r="D163" s="444"/>
      <c r="E163" s="445"/>
      <c r="F163" s="445"/>
      <c r="G163" s="445"/>
      <c r="H163" s="445"/>
      <c r="I163" s="445"/>
      <c r="J163" s="445"/>
      <c r="K163" s="445"/>
      <c r="L163" s="445"/>
      <c r="M163" s="445"/>
      <c r="N163" s="444"/>
      <c r="O163" s="444"/>
      <c r="P163" s="444"/>
      <c r="Q163" s="444"/>
    </row>
    <row r="164" spans="1:17" ht="12.75">
      <c r="A164" s="444"/>
      <c r="B164" s="444"/>
      <c r="C164" s="444"/>
      <c r="D164" s="444"/>
      <c r="E164" s="445"/>
      <c r="F164" s="445"/>
      <c r="G164" s="445"/>
      <c r="H164" s="445"/>
      <c r="I164" s="445"/>
      <c r="J164" s="445"/>
      <c r="K164" s="445"/>
      <c r="L164" s="445"/>
      <c r="M164" s="445"/>
      <c r="N164" s="444"/>
      <c r="O164" s="444"/>
      <c r="P164" s="444"/>
      <c r="Q164" s="444"/>
    </row>
    <row r="165" spans="1:17" ht="12.75">
      <c r="A165" s="444"/>
      <c r="B165" s="444"/>
      <c r="C165" s="444"/>
      <c r="D165" s="444"/>
      <c r="E165" s="445"/>
      <c r="F165" s="445"/>
      <c r="G165" s="445"/>
      <c r="H165" s="445"/>
      <c r="I165" s="445"/>
      <c r="J165" s="445"/>
      <c r="K165" s="445"/>
      <c r="L165" s="445"/>
      <c r="M165" s="445"/>
      <c r="N165" s="444"/>
      <c r="O165" s="444"/>
      <c r="P165" s="444"/>
      <c r="Q165" s="444"/>
    </row>
    <row r="166" spans="1:17" ht="12.75">
      <c r="A166" s="444"/>
      <c r="B166" s="444"/>
      <c r="C166" s="444"/>
      <c r="D166" s="444"/>
      <c r="E166" s="445"/>
      <c r="F166" s="445"/>
      <c r="G166" s="445"/>
      <c r="H166" s="445"/>
      <c r="I166" s="445"/>
      <c r="J166" s="445"/>
      <c r="K166" s="445"/>
      <c r="L166" s="445"/>
      <c r="M166" s="445"/>
      <c r="N166" s="444"/>
      <c r="O166" s="444"/>
      <c r="P166" s="444"/>
      <c r="Q166" s="444"/>
    </row>
    <row r="167" spans="1:17" ht="12.75">
      <c r="A167" s="444"/>
      <c r="B167" s="444"/>
      <c r="C167" s="444"/>
      <c r="D167" s="444"/>
      <c r="E167" s="445"/>
      <c r="F167" s="445"/>
      <c r="G167" s="445"/>
      <c r="H167" s="445"/>
      <c r="I167" s="445"/>
      <c r="J167" s="445"/>
      <c r="K167" s="445"/>
      <c r="L167" s="445"/>
      <c r="M167" s="445"/>
      <c r="N167" s="444"/>
      <c r="O167" s="444"/>
      <c r="P167" s="444"/>
      <c r="Q167" s="444"/>
    </row>
    <row r="168" spans="1:17" ht="12.75">
      <c r="A168" s="444"/>
      <c r="B168" s="444"/>
      <c r="C168" s="444"/>
      <c r="D168" s="444"/>
      <c r="E168" s="445"/>
      <c r="F168" s="445"/>
      <c r="G168" s="445"/>
      <c r="H168" s="445"/>
      <c r="I168" s="445"/>
      <c r="J168" s="445"/>
      <c r="K168" s="445"/>
      <c r="L168" s="445"/>
      <c r="M168" s="445"/>
      <c r="N168" s="444"/>
      <c r="O168" s="444"/>
      <c r="P168" s="444"/>
      <c r="Q168" s="444"/>
    </row>
    <row r="169" spans="1:17" ht="12.75">
      <c r="A169" s="444"/>
      <c r="B169" s="444"/>
      <c r="C169" s="444"/>
      <c r="D169" s="444"/>
      <c r="E169" s="445"/>
      <c r="F169" s="445"/>
      <c r="G169" s="445"/>
      <c r="H169" s="445"/>
      <c r="I169" s="445"/>
      <c r="J169" s="445"/>
      <c r="K169" s="445"/>
      <c r="L169" s="445"/>
      <c r="M169" s="445"/>
      <c r="N169" s="444"/>
      <c r="O169" s="444"/>
      <c r="P169" s="444"/>
      <c r="Q169" s="444"/>
    </row>
    <row r="170" spans="1:17" ht="12.75">
      <c r="A170" s="444"/>
      <c r="B170" s="444"/>
      <c r="C170" s="444"/>
      <c r="D170" s="444"/>
      <c r="E170" s="445"/>
      <c r="F170" s="445"/>
      <c r="G170" s="445"/>
      <c r="H170" s="445"/>
      <c r="I170" s="445"/>
      <c r="J170" s="445"/>
      <c r="K170" s="445"/>
      <c r="L170" s="445"/>
      <c r="M170" s="445"/>
      <c r="N170" s="444"/>
      <c r="O170" s="444"/>
      <c r="P170" s="444"/>
      <c r="Q170" s="444"/>
    </row>
    <row r="171" spans="1:17" ht="12.75">
      <c r="A171" s="444"/>
      <c r="B171" s="444"/>
      <c r="C171" s="444"/>
      <c r="D171" s="444"/>
      <c r="E171" s="445"/>
      <c r="F171" s="445"/>
      <c r="G171" s="445"/>
      <c r="H171" s="445"/>
      <c r="I171" s="445"/>
      <c r="J171" s="445"/>
      <c r="K171" s="445"/>
      <c r="L171" s="445"/>
      <c r="M171" s="445"/>
      <c r="N171" s="444"/>
      <c r="O171" s="444"/>
      <c r="P171" s="444"/>
      <c r="Q171" s="444"/>
    </row>
    <row r="172" spans="1:17" ht="12.75">
      <c r="A172" s="444"/>
      <c r="B172" s="444"/>
      <c r="C172" s="444"/>
      <c r="D172" s="444"/>
      <c r="E172" s="445"/>
      <c r="F172" s="445"/>
      <c r="G172" s="445"/>
      <c r="H172" s="445"/>
      <c r="I172" s="445"/>
      <c r="J172" s="445"/>
      <c r="K172" s="445"/>
      <c r="L172" s="445"/>
      <c r="M172" s="445"/>
      <c r="N172" s="444"/>
      <c r="O172" s="444"/>
      <c r="P172" s="444"/>
      <c r="Q172" s="444"/>
    </row>
    <row r="173" spans="1:17" ht="12.75">
      <c r="A173" s="444"/>
      <c r="B173" s="444"/>
      <c r="C173" s="444"/>
      <c r="D173" s="444"/>
      <c r="E173" s="445"/>
      <c r="F173" s="445"/>
      <c r="G173" s="445"/>
      <c r="H173" s="445"/>
      <c r="I173" s="445"/>
      <c r="J173" s="445"/>
      <c r="K173" s="445"/>
      <c r="L173" s="445"/>
      <c r="M173" s="445"/>
      <c r="N173" s="444"/>
      <c r="O173" s="444"/>
      <c r="P173" s="444"/>
      <c r="Q173" s="444"/>
    </row>
    <row r="174" spans="1:17" ht="12.75">
      <c r="A174" s="444"/>
      <c r="B174" s="444"/>
      <c r="C174" s="444"/>
      <c r="D174" s="444"/>
      <c r="E174" s="445"/>
      <c r="F174" s="445"/>
      <c r="G174" s="445"/>
      <c r="H174" s="445"/>
      <c r="I174" s="445"/>
      <c r="J174" s="445"/>
      <c r="K174" s="445"/>
      <c r="L174" s="445"/>
      <c r="M174" s="445"/>
      <c r="N174" s="444"/>
      <c r="O174" s="444"/>
      <c r="P174" s="444"/>
      <c r="Q174" s="444"/>
    </row>
    <row r="175" spans="1:17" ht="12.75">
      <c r="A175" s="444"/>
      <c r="B175" s="444"/>
      <c r="C175" s="444"/>
      <c r="D175" s="444"/>
      <c r="E175" s="445"/>
      <c r="F175" s="445"/>
      <c r="G175" s="445"/>
      <c r="H175" s="445"/>
      <c r="I175" s="445"/>
      <c r="J175" s="445"/>
      <c r="K175" s="445"/>
      <c r="L175" s="445"/>
      <c r="M175" s="445"/>
      <c r="N175" s="444"/>
      <c r="O175" s="444"/>
      <c r="P175" s="444"/>
      <c r="Q175" s="444"/>
    </row>
    <row r="176" spans="1:17" ht="12.75">
      <c r="A176" s="444"/>
      <c r="B176" s="444"/>
      <c r="C176" s="444"/>
      <c r="D176" s="444"/>
      <c r="E176" s="445"/>
      <c r="F176" s="445"/>
      <c r="G176" s="445"/>
      <c r="H176" s="445"/>
      <c r="I176" s="445"/>
      <c r="J176" s="445"/>
      <c r="K176" s="445"/>
      <c r="L176" s="445"/>
      <c r="M176" s="445"/>
      <c r="N176" s="444"/>
      <c r="O176" s="444"/>
      <c r="P176" s="444"/>
      <c r="Q176" s="444"/>
    </row>
    <row r="177" spans="1:17" ht="12.75">
      <c r="A177" s="444"/>
      <c r="B177" s="444"/>
      <c r="C177" s="444"/>
      <c r="D177" s="444"/>
      <c r="E177" s="445"/>
      <c r="F177" s="445"/>
      <c r="G177" s="445"/>
      <c r="H177" s="445"/>
      <c r="I177" s="445"/>
      <c r="J177" s="445"/>
      <c r="K177" s="445"/>
      <c r="L177" s="445"/>
      <c r="M177" s="445"/>
      <c r="N177" s="444"/>
      <c r="O177" s="444"/>
      <c r="P177" s="444"/>
      <c r="Q177" s="444"/>
    </row>
    <row r="178" spans="1:17" ht="12.75">
      <c r="A178" s="444"/>
      <c r="B178" s="444"/>
      <c r="C178" s="444"/>
      <c r="D178" s="444"/>
      <c r="E178" s="445"/>
      <c r="F178" s="445"/>
      <c r="G178" s="445"/>
      <c r="H178" s="445"/>
      <c r="I178" s="445"/>
      <c r="J178" s="445"/>
      <c r="K178" s="445"/>
      <c r="L178" s="445"/>
      <c r="M178" s="445"/>
      <c r="N178" s="444"/>
      <c r="O178" s="444"/>
      <c r="P178" s="444"/>
      <c r="Q178" s="444"/>
    </row>
    <row r="179" spans="1:17" ht="12.75">
      <c r="A179" s="444"/>
      <c r="B179" s="444"/>
      <c r="C179" s="444"/>
      <c r="D179" s="444"/>
      <c r="E179" s="445"/>
      <c r="F179" s="445"/>
      <c r="G179" s="445"/>
      <c r="H179" s="445"/>
      <c r="I179" s="445"/>
      <c r="J179" s="445"/>
      <c r="K179" s="445"/>
      <c r="L179" s="445"/>
      <c r="M179" s="445"/>
      <c r="N179" s="444"/>
      <c r="O179" s="444"/>
      <c r="P179" s="444"/>
      <c r="Q179" s="444"/>
    </row>
    <row r="180" spans="1:17" ht="12.75">
      <c r="A180" s="444"/>
      <c r="B180" s="444"/>
      <c r="C180" s="444"/>
      <c r="D180" s="444"/>
      <c r="E180" s="445"/>
      <c r="F180" s="445"/>
      <c r="G180" s="445"/>
      <c r="H180" s="445"/>
      <c r="I180" s="445"/>
      <c r="J180" s="445"/>
      <c r="K180" s="445"/>
      <c r="L180" s="445"/>
      <c r="M180" s="445"/>
      <c r="N180" s="444"/>
      <c r="O180" s="444"/>
      <c r="P180" s="444"/>
      <c r="Q180" s="444"/>
    </row>
    <row r="181" spans="1:17" ht="12.75">
      <c r="A181" s="444"/>
      <c r="B181" s="444"/>
      <c r="C181" s="444"/>
      <c r="D181" s="444"/>
      <c r="E181" s="445"/>
      <c r="F181" s="445"/>
      <c r="G181" s="445"/>
      <c r="H181" s="445"/>
      <c r="I181" s="445"/>
      <c r="J181" s="445"/>
      <c r="K181" s="445"/>
      <c r="L181" s="445"/>
      <c r="M181" s="445"/>
      <c r="N181" s="444"/>
      <c r="O181" s="444"/>
      <c r="P181" s="444"/>
      <c r="Q181" s="444"/>
    </row>
    <row r="182" spans="1:17" ht="12.75">
      <c r="A182" s="444"/>
      <c r="B182" s="444"/>
      <c r="C182" s="444"/>
      <c r="D182" s="444"/>
      <c r="E182" s="445"/>
      <c r="F182" s="445"/>
      <c r="G182" s="445"/>
      <c r="H182" s="445"/>
      <c r="I182" s="445"/>
      <c r="J182" s="445"/>
      <c r="K182" s="445"/>
      <c r="L182" s="445"/>
      <c r="M182" s="445"/>
      <c r="N182" s="444"/>
      <c r="O182" s="444"/>
      <c r="P182" s="444"/>
      <c r="Q182" s="444"/>
    </row>
    <row r="183" spans="1:17" ht="12.75">
      <c r="A183" s="444"/>
      <c r="B183" s="444"/>
      <c r="C183" s="444"/>
      <c r="D183" s="444"/>
      <c r="E183" s="445"/>
      <c r="F183" s="445"/>
      <c r="G183" s="445"/>
      <c r="H183" s="445"/>
      <c r="I183" s="445"/>
      <c r="J183" s="445"/>
      <c r="K183" s="445"/>
      <c r="L183" s="445"/>
      <c r="M183" s="445"/>
      <c r="N183" s="444"/>
      <c r="O183" s="444"/>
      <c r="P183" s="444"/>
      <c r="Q183" s="444"/>
    </row>
    <row r="184" spans="1:17" ht="12.75">
      <c r="A184" s="444"/>
      <c r="B184" s="444"/>
      <c r="C184" s="444"/>
      <c r="D184" s="444"/>
      <c r="E184" s="445"/>
      <c r="F184" s="445"/>
      <c r="G184" s="445"/>
      <c r="H184" s="445"/>
      <c r="I184" s="445"/>
      <c r="J184" s="445"/>
      <c r="K184" s="445"/>
      <c r="L184" s="445"/>
      <c r="M184" s="445"/>
      <c r="N184" s="444"/>
      <c r="O184" s="444"/>
      <c r="P184" s="444"/>
      <c r="Q184" s="444"/>
    </row>
    <row r="185" spans="1:17" ht="12.75">
      <c r="A185" s="444"/>
      <c r="B185" s="444"/>
      <c r="C185" s="444"/>
      <c r="D185" s="444"/>
      <c r="E185" s="445"/>
      <c r="F185" s="445"/>
      <c r="G185" s="445"/>
      <c r="H185" s="445"/>
      <c r="I185" s="445"/>
      <c r="J185" s="445"/>
      <c r="K185" s="445"/>
      <c r="L185" s="445"/>
      <c r="M185" s="445"/>
      <c r="N185" s="444"/>
      <c r="O185" s="444"/>
      <c r="P185" s="444"/>
      <c r="Q185" s="444"/>
    </row>
    <row r="186" spans="1:17" ht="12.75">
      <c r="A186" s="444"/>
      <c r="B186" s="444"/>
      <c r="C186" s="444"/>
      <c r="D186" s="444"/>
      <c r="E186" s="445"/>
      <c r="F186" s="445"/>
      <c r="G186" s="445"/>
      <c r="H186" s="445"/>
      <c r="I186" s="445"/>
      <c r="J186" s="445"/>
      <c r="K186" s="445"/>
      <c r="L186" s="445"/>
      <c r="M186" s="445"/>
      <c r="N186" s="444"/>
      <c r="O186" s="444"/>
      <c r="P186" s="444"/>
      <c r="Q186" s="444"/>
    </row>
    <row r="187" spans="1:17" ht="12.75">
      <c r="A187" s="444"/>
      <c r="B187" s="444"/>
      <c r="C187" s="444"/>
      <c r="D187" s="444"/>
      <c r="E187" s="445"/>
      <c r="F187" s="445"/>
      <c r="G187" s="445"/>
      <c r="H187" s="445"/>
      <c r="I187" s="445"/>
      <c r="J187" s="445"/>
      <c r="K187" s="445"/>
      <c r="L187" s="445"/>
      <c r="M187" s="445"/>
      <c r="N187" s="444"/>
      <c r="O187" s="444"/>
      <c r="P187" s="444"/>
      <c r="Q187" s="444"/>
    </row>
    <row r="188" spans="1:17" ht="12.75">
      <c r="A188" s="444"/>
      <c r="B188" s="444"/>
      <c r="C188" s="444"/>
      <c r="D188" s="444"/>
      <c r="E188" s="445"/>
      <c r="F188" s="445"/>
      <c r="G188" s="445"/>
      <c r="H188" s="445"/>
      <c r="I188" s="445"/>
      <c r="J188" s="445"/>
      <c r="K188" s="445"/>
      <c r="L188" s="445"/>
      <c r="M188" s="445"/>
      <c r="N188" s="444"/>
      <c r="O188" s="444"/>
      <c r="P188" s="444"/>
      <c r="Q188" s="444"/>
    </row>
    <row r="189" spans="1:17" ht="12.75">
      <c r="A189" s="444"/>
      <c r="B189" s="444"/>
      <c r="C189" s="444"/>
      <c r="D189" s="444"/>
      <c r="E189" s="445"/>
      <c r="F189" s="445"/>
      <c r="G189" s="445"/>
      <c r="H189" s="445"/>
      <c r="I189" s="445"/>
      <c r="J189" s="445"/>
      <c r="K189" s="445"/>
      <c r="L189" s="445"/>
      <c r="M189" s="445"/>
      <c r="N189" s="444"/>
      <c r="O189" s="444"/>
      <c r="P189" s="444"/>
      <c r="Q189" s="444"/>
    </row>
    <row r="190" spans="1:17" ht="12.75">
      <c r="A190" s="444"/>
      <c r="B190" s="444"/>
      <c r="C190" s="444"/>
      <c r="D190" s="444"/>
      <c r="E190" s="445"/>
      <c r="F190" s="445"/>
      <c r="G190" s="445"/>
      <c r="H190" s="445"/>
      <c r="I190" s="445"/>
      <c r="J190" s="445"/>
      <c r="K190" s="445"/>
      <c r="L190" s="445"/>
      <c r="M190" s="445"/>
      <c r="N190" s="444"/>
      <c r="O190" s="444"/>
      <c r="P190" s="444"/>
      <c r="Q190" s="444"/>
    </row>
    <row r="191" spans="1:17" ht="12.75">
      <c r="A191" s="444"/>
      <c r="B191" s="444"/>
      <c r="C191" s="444"/>
      <c r="D191" s="444"/>
      <c r="E191" s="445"/>
      <c r="F191" s="445"/>
      <c r="G191" s="445"/>
      <c r="H191" s="445"/>
      <c r="I191" s="445"/>
      <c r="J191" s="445"/>
      <c r="K191" s="445"/>
      <c r="L191" s="445"/>
      <c r="M191" s="445"/>
      <c r="N191" s="444"/>
      <c r="O191" s="444"/>
      <c r="P191" s="444"/>
      <c r="Q191" s="444"/>
    </row>
    <row r="192" spans="1:17" ht="12.75">
      <c r="A192" s="444"/>
      <c r="B192" s="444"/>
      <c r="C192" s="444"/>
      <c r="D192" s="444"/>
      <c r="E192" s="445"/>
      <c r="F192" s="445"/>
      <c r="G192" s="445"/>
      <c r="H192" s="445"/>
      <c r="I192" s="445"/>
      <c r="J192" s="445"/>
      <c r="K192" s="445"/>
      <c r="L192" s="445"/>
      <c r="M192" s="445"/>
      <c r="N192" s="444"/>
      <c r="O192" s="444"/>
      <c r="P192" s="444"/>
      <c r="Q192" s="444"/>
    </row>
    <row r="193" spans="1:17" ht="12.75">
      <c r="A193" s="444"/>
      <c r="B193" s="444"/>
      <c r="C193" s="444"/>
      <c r="D193" s="444"/>
      <c r="E193" s="445"/>
      <c r="F193" s="445"/>
      <c r="G193" s="445"/>
      <c r="H193" s="445"/>
      <c r="I193" s="445"/>
      <c r="J193" s="445"/>
      <c r="K193" s="445"/>
      <c r="L193" s="445"/>
      <c r="M193" s="445"/>
      <c r="N193" s="444"/>
      <c r="O193" s="444"/>
      <c r="P193" s="444"/>
      <c r="Q193" s="444"/>
    </row>
    <row r="194" spans="1:17" ht="12.75">
      <c r="A194" s="444"/>
      <c r="B194" s="444"/>
      <c r="C194" s="444"/>
      <c r="D194" s="444"/>
      <c r="E194" s="445"/>
      <c r="F194" s="445"/>
      <c r="G194" s="445"/>
      <c r="H194" s="445"/>
      <c r="I194" s="445"/>
      <c r="J194" s="445"/>
      <c r="K194" s="445"/>
      <c r="L194" s="445"/>
      <c r="M194" s="445"/>
      <c r="N194" s="444"/>
      <c r="O194" s="444"/>
      <c r="P194" s="444"/>
      <c r="Q194" s="444"/>
    </row>
    <row r="195" spans="1:17" ht="12.75">
      <c r="A195" s="444"/>
      <c r="B195" s="444"/>
      <c r="C195" s="444"/>
      <c r="D195" s="444"/>
      <c r="E195" s="445"/>
      <c r="F195" s="445"/>
      <c r="G195" s="445"/>
      <c r="H195" s="445"/>
      <c r="I195" s="445"/>
      <c r="J195" s="445"/>
      <c r="K195" s="445"/>
      <c r="L195" s="445"/>
      <c r="M195" s="445"/>
      <c r="N195" s="444"/>
      <c r="O195" s="444"/>
      <c r="P195" s="444"/>
      <c r="Q195" s="444"/>
    </row>
    <row r="196" spans="1:17" ht="12.75">
      <c r="A196" s="444"/>
      <c r="B196" s="444"/>
      <c r="C196" s="444"/>
      <c r="D196" s="444"/>
      <c r="E196" s="445"/>
      <c r="F196" s="445"/>
      <c r="G196" s="445"/>
      <c r="H196" s="445"/>
      <c r="I196" s="445"/>
      <c r="J196" s="445"/>
      <c r="K196" s="445"/>
      <c r="L196" s="445"/>
      <c r="M196" s="445"/>
      <c r="N196" s="444"/>
      <c r="O196" s="444"/>
      <c r="P196" s="444"/>
      <c r="Q196" s="444"/>
    </row>
    <row r="197" spans="1:17" ht="12.75">
      <c r="A197" s="444"/>
      <c r="B197" s="444"/>
      <c r="C197" s="444"/>
      <c r="D197" s="444"/>
      <c r="E197" s="445"/>
      <c r="F197" s="445"/>
      <c r="G197" s="445"/>
      <c r="H197" s="445"/>
      <c r="I197" s="445"/>
      <c r="J197" s="445"/>
      <c r="K197" s="445"/>
      <c r="L197" s="445"/>
      <c r="M197" s="445"/>
      <c r="N197" s="444"/>
      <c r="O197" s="444"/>
      <c r="P197" s="444"/>
      <c r="Q197" s="444"/>
    </row>
    <row r="198" spans="1:17" ht="12.75">
      <c r="A198" s="444"/>
      <c r="B198" s="444"/>
      <c r="C198" s="444"/>
      <c r="D198" s="444"/>
      <c r="E198" s="445"/>
      <c r="F198" s="445"/>
      <c r="G198" s="445"/>
      <c r="H198" s="445"/>
      <c r="I198" s="445"/>
      <c r="J198" s="445"/>
      <c r="K198" s="445"/>
      <c r="L198" s="445"/>
      <c r="M198" s="445"/>
      <c r="N198" s="444"/>
      <c r="O198" s="444"/>
      <c r="P198" s="444"/>
      <c r="Q198" s="444"/>
    </row>
    <row r="199" spans="1:17" ht="12.75">
      <c r="A199" s="444"/>
      <c r="B199" s="444"/>
      <c r="C199" s="444"/>
      <c r="D199" s="444"/>
      <c r="E199" s="445"/>
      <c r="F199" s="445"/>
      <c r="G199" s="445"/>
      <c r="H199" s="445"/>
      <c r="I199" s="445"/>
      <c r="J199" s="445"/>
      <c r="K199" s="445"/>
      <c r="L199" s="445"/>
      <c r="M199" s="445"/>
      <c r="N199" s="444"/>
      <c r="O199" s="444"/>
      <c r="P199" s="444"/>
      <c r="Q199" s="444"/>
    </row>
    <row r="200" spans="1:17" ht="12.75">
      <c r="A200" s="444"/>
      <c r="B200" s="444"/>
      <c r="C200" s="444"/>
      <c r="D200" s="444"/>
      <c r="E200" s="445"/>
      <c r="F200" s="445"/>
      <c r="G200" s="445"/>
      <c r="H200" s="445"/>
      <c r="I200" s="445"/>
      <c r="J200" s="445"/>
      <c r="K200" s="445"/>
      <c r="L200" s="445"/>
      <c r="M200" s="445"/>
      <c r="N200" s="444"/>
      <c r="O200" s="444"/>
      <c r="P200" s="444"/>
      <c r="Q200" s="444"/>
    </row>
    <row r="201" spans="1:17" ht="12.75">
      <c r="A201" s="444"/>
      <c r="B201" s="444"/>
      <c r="C201" s="444"/>
      <c r="D201" s="444"/>
      <c r="E201" s="445"/>
      <c r="F201" s="445"/>
      <c r="G201" s="445"/>
      <c r="H201" s="445"/>
      <c r="I201" s="445"/>
      <c r="J201" s="445"/>
      <c r="K201" s="445"/>
      <c r="L201" s="445"/>
      <c r="M201" s="445"/>
      <c r="N201" s="444"/>
      <c r="O201" s="444"/>
      <c r="P201" s="444"/>
      <c r="Q201" s="444"/>
    </row>
    <row r="202" spans="1:17" ht="12.75">
      <c r="A202" s="444"/>
      <c r="B202" s="444"/>
      <c r="C202" s="444"/>
      <c r="D202" s="444"/>
      <c r="E202" s="445"/>
      <c r="F202" s="445"/>
      <c r="G202" s="445"/>
      <c r="H202" s="445"/>
      <c r="I202" s="445"/>
      <c r="J202" s="445"/>
      <c r="K202" s="445"/>
      <c r="L202" s="445"/>
      <c r="M202" s="445"/>
      <c r="N202" s="444"/>
      <c r="O202" s="444"/>
      <c r="P202" s="444"/>
      <c r="Q202" s="444"/>
    </row>
    <row r="203" spans="1:17" ht="12.75">
      <c r="A203" s="444"/>
      <c r="B203" s="444"/>
      <c r="C203" s="444"/>
      <c r="D203" s="444"/>
      <c r="E203" s="445"/>
      <c r="F203" s="445"/>
      <c r="G203" s="445"/>
      <c r="H203" s="445"/>
      <c r="I203" s="445"/>
      <c r="J203" s="445"/>
      <c r="K203" s="445"/>
      <c r="L203" s="445"/>
      <c r="M203" s="445"/>
      <c r="N203" s="444"/>
      <c r="O203" s="444"/>
      <c r="P203" s="444"/>
      <c r="Q203" s="444"/>
    </row>
    <row r="204" spans="1:17" ht="12.75">
      <c r="A204" s="444"/>
      <c r="B204" s="444"/>
      <c r="C204" s="444"/>
      <c r="D204" s="444"/>
      <c r="E204" s="445"/>
      <c r="F204" s="445"/>
      <c r="G204" s="445"/>
      <c r="H204" s="445"/>
      <c r="I204" s="445"/>
      <c r="J204" s="445"/>
      <c r="K204" s="445"/>
      <c r="L204" s="445"/>
      <c r="M204" s="445"/>
      <c r="N204" s="444"/>
      <c r="O204" s="444"/>
      <c r="P204" s="444"/>
      <c r="Q204" s="444"/>
    </row>
    <row r="205" spans="1:17" ht="12.75">
      <c r="A205" s="444"/>
      <c r="B205" s="444"/>
      <c r="C205" s="444"/>
      <c r="D205" s="444"/>
      <c r="E205" s="445"/>
      <c r="F205" s="445"/>
      <c r="G205" s="445"/>
      <c r="H205" s="445"/>
      <c r="I205" s="445"/>
      <c r="J205" s="445"/>
      <c r="K205" s="445"/>
      <c r="L205" s="445"/>
      <c r="M205" s="445"/>
      <c r="N205" s="444"/>
      <c r="O205" s="444"/>
      <c r="P205" s="444"/>
      <c r="Q205" s="444"/>
    </row>
    <row r="206" spans="1:17" ht="12.75">
      <c r="A206" s="444"/>
      <c r="B206" s="444"/>
      <c r="C206" s="444"/>
      <c r="D206" s="444"/>
      <c r="E206" s="445"/>
      <c r="F206" s="445"/>
      <c r="G206" s="445"/>
      <c r="H206" s="445"/>
      <c r="I206" s="445"/>
      <c r="J206" s="445"/>
      <c r="K206" s="445"/>
      <c r="L206" s="445"/>
      <c r="M206" s="445"/>
      <c r="N206" s="444"/>
      <c r="O206" s="444"/>
      <c r="P206" s="444"/>
      <c r="Q206" s="444"/>
    </row>
    <row r="207" spans="1:17" ht="12.75">
      <c r="A207" s="444"/>
      <c r="B207" s="444"/>
      <c r="C207" s="444"/>
      <c r="D207" s="444"/>
      <c r="E207" s="445"/>
      <c r="F207" s="445"/>
      <c r="G207" s="445"/>
      <c r="H207" s="445"/>
      <c r="I207" s="445"/>
      <c r="J207" s="445"/>
      <c r="K207" s="445"/>
      <c r="L207" s="445"/>
      <c r="M207" s="445"/>
      <c r="N207" s="444"/>
      <c r="O207" s="444"/>
      <c r="P207" s="444"/>
      <c r="Q207" s="444"/>
    </row>
    <row r="208" spans="1:17" ht="12.75">
      <c r="A208" s="444"/>
      <c r="B208" s="444"/>
      <c r="C208" s="444"/>
      <c r="D208" s="444"/>
      <c r="E208" s="445"/>
      <c r="F208" s="445"/>
      <c r="G208" s="445"/>
      <c r="H208" s="445"/>
      <c r="I208" s="445"/>
      <c r="J208" s="445"/>
      <c r="K208" s="445"/>
      <c r="L208" s="445"/>
      <c r="M208" s="445"/>
      <c r="N208" s="444"/>
      <c r="O208" s="444"/>
      <c r="P208" s="444"/>
      <c r="Q208" s="444"/>
    </row>
    <row r="209" spans="1:17" ht="12.75">
      <c r="A209" s="444"/>
      <c r="B209" s="444"/>
      <c r="C209" s="444"/>
      <c r="D209" s="444"/>
      <c r="E209" s="445"/>
      <c r="F209" s="445"/>
      <c r="G209" s="445"/>
      <c r="H209" s="445"/>
      <c r="I209" s="445"/>
      <c r="J209" s="445"/>
      <c r="K209" s="445"/>
      <c r="L209" s="445"/>
      <c r="M209" s="445"/>
      <c r="N209" s="444"/>
      <c r="O209" s="444"/>
      <c r="P209" s="444"/>
      <c r="Q209" s="444"/>
    </row>
    <row r="210" spans="1:17" ht="12.75">
      <c r="A210" s="444"/>
      <c r="B210" s="444"/>
      <c r="C210" s="444"/>
      <c r="D210" s="444"/>
      <c r="E210" s="445"/>
      <c r="F210" s="445"/>
      <c r="G210" s="445"/>
      <c r="H210" s="445"/>
      <c r="I210" s="445"/>
      <c r="J210" s="445"/>
      <c r="K210" s="445"/>
      <c r="L210" s="445"/>
      <c r="M210" s="445"/>
      <c r="N210" s="444"/>
      <c r="O210" s="444"/>
      <c r="P210" s="444"/>
      <c r="Q210" s="444"/>
    </row>
    <row r="211" spans="1:17" ht="12.75">
      <c r="A211" s="444"/>
      <c r="B211" s="444"/>
      <c r="C211" s="444"/>
      <c r="D211" s="444"/>
      <c r="E211" s="445"/>
      <c r="F211" s="445"/>
      <c r="G211" s="445"/>
      <c r="H211" s="445"/>
      <c r="I211" s="445"/>
      <c r="J211" s="445"/>
      <c r="K211" s="445"/>
      <c r="L211" s="445"/>
      <c r="M211" s="445"/>
      <c r="N211" s="444"/>
      <c r="O211" s="444"/>
      <c r="P211" s="444"/>
      <c r="Q211" s="444"/>
    </row>
    <row r="212" spans="1:17" ht="12.75">
      <c r="A212" s="444"/>
      <c r="B212" s="444"/>
      <c r="C212" s="444"/>
      <c r="D212" s="444"/>
      <c r="E212" s="445"/>
      <c r="F212" s="445"/>
      <c r="G212" s="445"/>
      <c r="H212" s="445"/>
      <c r="I212" s="445"/>
      <c r="J212" s="445"/>
      <c r="K212" s="445"/>
      <c r="L212" s="445"/>
      <c r="M212" s="445"/>
      <c r="N212" s="444"/>
      <c r="O212" s="444"/>
      <c r="P212" s="444"/>
      <c r="Q212" s="444"/>
    </row>
    <row r="213" spans="1:17" ht="12.75">
      <c r="A213" s="444"/>
      <c r="B213" s="444"/>
      <c r="C213" s="444"/>
      <c r="D213" s="444"/>
      <c r="E213" s="445"/>
      <c r="F213" s="445"/>
      <c r="G213" s="445"/>
      <c r="H213" s="445"/>
      <c r="I213" s="445"/>
      <c r="J213" s="445"/>
      <c r="K213" s="445"/>
      <c r="L213" s="445"/>
      <c r="M213" s="445"/>
      <c r="N213" s="444"/>
      <c r="O213" s="444"/>
      <c r="P213" s="444"/>
      <c r="Q213" s="444"/>
    </row>
    <row r="214" spans="1:17" ht="12.75">
      <c r="A214" s="444"/>
      <c r="B214" s="444"/>
      <c r="C214" s="444"/>
      <c r="D214" s="444"/>
      <c r="E214" s="445"/>
      <c r="F214" s="445"/>
      <c r="G214" s="445"/>
      <c r="H214" s="445"/>
      <c r="I214" s="445"/>
      <c r="J214" s="445"/>
      <c r="K214" s="445"/>
      <c r="L214" s="445"/>
      <c r="M214" s="445"/>
      <c r="N214" s="444"/>
      <c r="O214" s="444"/>
      <c r="P214" s="444"/>
      <c r="Q214" s="444"/>
    </row>
    <row r="215" spans="1:17" ht="12.75">
      <c r="A215" s="444"/>
      <c r="B215" s="444"/>
      <c r="C215" s="444"/>
      <c r="D215" s="444"/>
      <c r="E215" s="445"/>
      <c r="F215" s="445"/>
      <c r="G215" s="445"/>
      <c r="H215" s="445"/>
      <c r="I215" s="445"/>
      <c r="J215" s="445"/>
      <c r="K215" s="445"/>
      <c r="L215" s="445"/>
      <c r="M215" s="445"/>
      <c r="N215" s="444"/>
      <c r="O215" s="444"/>
      <c r="P215" s="444"/>
      <c r="Q215" s="444"/>
    </row>
    <row r="216" spans="1:17" ht="12.75">
      <c r="A216" s="444"/>
      <c r="B216" s="444"/>
      <c r="C216" s="444"/>
      <c r="D216" s="444"/>
      <c r="E216" s="445"/>
      <c r="F216" s="445"/>
      <c r="G216" s="445"/>
      <c r="H216" s="445"/>
      <c r="I216" s="445"/>
      <c r="J216" s="445"/>
      <c r="K216" s="445"/>
      <c r="L216" s="445"/>
      <c r="M216" s="445"/>
      <c r="N216" s="444"/>
      <c r="O216" s="444"/>
      <c r="P216" s="444"/>
      <c r="Q216" s="444"/>
    </row>
    <row r="217" spans="1:17" ht="12.75">
      <c r="A217" s="444"/>
      <c r="B217" s="444"/>
      <c r="C217" s="444"/>
      <c r="D217" s="444"/>
      <c r="E217" s="445"/>
      <c r="F217" s="445"/>
      <c r="G217" s="445"/>
      <c r="H217" s="445"/>
      <c r="I217" s="445"/>
      <c r="J217" s="445"/>
      <c r="K217" s="445"/>
      <c r="L217" s="445"/>
      <c r="M217" s="445"/>
      <c r="N217" s="444"/>
      <c r="O217" s="444"/>
      <c r="P217" s="444"/>
      <c r="Q217" s="444"/>
    </row>
    <row r="218" spans="1:17" ht="12.75">
      <c r="A218" s="444"/>
      <c r="B218" s="444"/>
      <c r="C218" s="444"/>
      <c r="D218" s="444"/>
      <c r="E218" s="445"/>
      <c r="F218" s="445"/>
      <c r="G218" s="445"/>
      <c r="H218" s="445"/>
      <c r="I218" s="445"/>
      <c r="J218" s="445"/>
      <c r="K218" s="445"/>
      <c r="L218" s="445"/>
      <c r="M218" s="445"/>
      <c r="N218" s="444"/>
      <c r="O218" s="444"/>
      <c r="P218" s="444"/>
      <c r="Q218" s="444"/>
    </row>
    <row r="219" spans="1:17" ht="12.75">
      <c r="A219" s="444"/>
      <c r="B219" s="444"/>
      <c r="C219" s="444"/>
      <c r="D219" s="444"/>
      <c r="E219" s="445"/>
      <c r="F219" s="445"/>
      <c r="G219" s="445"/>
      <c r="H219" s="445"/>
      <c r="I219" s="445"/>
      <c r="J219" s="445"/>
      <c r="K219" s="445"/>
      <c r="L219" s="445"/>
      <c r="M219" s="445"/>
      <c r="N219" s="444"/>
      <c r="O219" s="444"/>
      <c r="P219" s="444"/>
      <c r="Q219" s="444"/>
    </row>
    <row r="220" spans="1:17" ht="12.75">
      <c r="A220" s="444"/>
      <c r="B220" s="444"/>
      <c r="C220" s="444"/>
      <c r="D220" s="444"/>
      <c r="E220" s="445"/>
      <c r="F220" s="445"/>
      <c r="G220" s="445"/>
      <c r="H220" s="445"/>
      <c r="I220" s="445"/>
      <c r="J220" s="445"/>
      <c r="K220" s="445"/>
      <c r="L220" s="445"/>
      <c r="M220" s="445"/>
      <c r="N220" s="444"/>
      <c r="O220" s="444"/>
      <c r="P220" s="444"/>
      <c r="Q220" s="444"/>
    </row>
    <row r="221" spans="1:17" ht="12.75">
      <c r="A221" s="444"/>
      <c r="B221" s="444"/>
      <c r="C221" s="444"/>
      <c r="D221" s="444"/>
      <c r="E221" s="445"/>
      <c r="F221" s="445"/>
      <c r="G221" s="445"/>
      <c r="H221" s="445"/>
      <c r="I221" s="445"/>
      <c r="J221" s="445"/>
      <c r="K221" s="445"/>
      <c r="L221" s="445"/>
      <c r="M221" s="445"/>
      <c r="N221" s="444"/>
      <c r="O221" s="444"/>
      <c r="P221" s="444"/>
      <c r="Q221" s="444"/>
    </row>
    <row r="222" spans="1:17" ht="12.75">
      <c r="A222" s="444"/>
      <c r="B222" s="444"/>
      <c r="C222" s="444"/>
      <c r="D222" s="444"/>
      <c r="E222" s="445"/>
      <c r="F222" s="445"/>
      <c r="G222" s="445"/>
      <c r="H222" s="445"/>
      <c r="I222" s="445"/>
      <c r="J222" s="445"/>
      <c r="K222" s="445"/>
      <c r="L222" s="445"/>
      <c r="M222" s="445"/>
      <c r="N222" s="444"/>
      <c r="O222" s="444"/>
      <c r="P222" s="444"/>
      <c r="Q222" s="444"/>
    </row>
    <row r="223" spans="1:17" ht="12.75">
      <c r="A223" s="444"/>
      <c r="B223" s="444"/>
      <c r="C223" s="444"/>
      <c r="D223" s="444"/>
      <c r="E223" s="445"/>
      <c r="F223" s="445"/>
      <c r="G223" s="445"/>
      <c r="H223" s="445"/>
      <c r="I223" s="445"/>
      <c r="J223" s="445"/>
      <c r="K223" s="445"/>
      <c r="L223" s="445"/>
      <c r="M223" s="445"/>
      <c r="N223" s="444"/>
      <c r="O223" s="444"/>
      <c r="P223" s="444"/>
      <c r="Q223" s="444"/>
    </row>
    <row r="224" spans="1:17" ht="12.75">
      <c r="A224" s="444"/>
      <c r="B224" s="444"/>
      <c r="C224" s="444"/>
      <c r="D224" s="444"/>
      <c r="E224" s="445"/>
      <c r="F224" s="445"/>
      <c r="G224" s="445"/>
      <c r="H224" s="445"/>
      <c r="I224" s="445"/>
      <c r="J224" s="445"/>
      <c r="K224" s="445"/>
      <c r="L224" s="445"/>
      <c r="M224" s="445"/>
      <c r="N224" s="444"/>
      <c r="O224" s="444"/>
      <c r="P224" s="444"/>
      <c r="Q224" s="444"/>
    </row>
    <row r="225" spans="1:17" ht="12.75">
      <c r="A225" s="444"/>
      <c r="B225" s="444"/>
      <c r="C225" s="444"/>
      <c r="D225" s="444"/>
      <c r="E225" s="445"/>
      <c r="F225" s="445"/>
      <c r="G225" s="445"/>
      <c r="H225" s="445"/>
      <c r="I225" s="445"/>
      <c r="J225" s="445"/>
      <c r="K225" s="445"/>
      <c r="L225" s="445"/>
      <c r="M225" s="445"/>
      <c r="N225" s="444"/>
      <c r="O225" s="444"/>
      <c r="P225" s="444"/>
      <c r="Q225" s="444"/>
    </row>
    <row r="226" spans="1:17" ht="12.75">
      <c r="A226" s="444"/>
      <c r="B226" s="444"/>
      <c r="C226" s="444"/>
      <c r="D226" s="444"/>
      <c r="E226" s="445"/>
      <c r="F226" s="445"/>
      <c r="G226" s="445"/>
      <c r="H226" s="445"/>
      <c r="I226" s="445"/>
      <c r="J226" s="445"/>
      <c r="K226" s="445"/>
      <c r="L226" s="445"/>
      <c r="M226" s="445"/>
      <c r="N226" s="444"/>
      <c r="O226" s="444"/>
      <c r="P226" s="444"/>
      <c r="Q226" s="444"/>
    </row>
    <row r="227" spans="1:17" ht="12.75">
      <c r="A227" s="444"/>
      <c r="B227" s="444"/>
      <c r="C227" s="444"/>
      <c r="D227" s="444"/>
      <c r="E227" s="445"/>
      <c r="F227" s="445"/>
      <c r="G227" s="445"/>
      <c r="H227" s="445"/>
      <c r="I227" s="445"/>
      <c r="J227" s="445"/>
      <c r="K227" s="445"/>
      <c r="L227" s="445"/>
      <c r="M227" s="445"/>
      <c r="N227" s="444"/>
      <c r="O227" s="444"/>
      <c r="P227" s="444"/>
      <c r="Q227" s="444"/>
    </row>
    <row r="228" spans="1:17" ht="12.75">
      <c r="A228" s="444"/>
      <c r="B228" s="444"/>
      <c r="C228" s="444"/>
      <c r="D228" s="444"/>
      <c r="E228" s="445"/>
      <c r="F228" s="445"/>
      <c r="G228" s="445"/>
      <c r="H228" s="445"/>
      <c r="I228" s="445"/>
      <c r="J228" s="445"/>
      <c r="K228" s="445"/>
      <c r="L228" s="445"/>
      <c r="M228" s="445"/>
      <c r="N228" s="444"/>
      <c r="O228" s="444"/>
      <c r="P228" s="444"/>
      <c r="Q228" s="444"/>
    </row>
    <row r="229" spans="1:17" ht="12.75">
      <c r="A229" s="444"/>
      <c r="B229" s="444"/>
      <c r="C229" s="444"/>
      <c r="D229" s="444"/>
      <c r="E229" s="445"/>
      <c r="F229" s="445"/>
      <c r="G229" s="445"/>
      <c r="H229" s="445"/>
      <c r="I229" s="445"/>
      <c r="J229" s="445"/>
      <c r="K229" s="445"/>
      <c r="L229" s="445"/>
      <c r="M229" s="445"/>
      <c r="N229" s="444"/>
      <c r="O229" s="444"/>
      <c r="P229" s="444"/>
      <c r="Q229" s="444"/>
    </row>
    <row r="230" spans="1:17" ht="12.75">
      <c r="A230" s="444"/>
      <c r="B230" s="444"/>
      <c r="C230" s="444"/>
      <c r="D230" s="444"/>
      <c r="E230" s="445"/>
      <c r="F230" s="445"/>
      <c r="G230" s="445"/>
      <c r="H230" s="445"/>
      <c r="I230" s="445"/>
      <c r="J230" s="445"/>
      <c r="K230" s="445"/>
      <c r="L230" s="445"/>
      <c r="M230" s="445"/>
      <c r="N230" s="444"/>
      <c r="O230" s="444"/>
      <c r="P230" s="444"/>
      <c r="Q230" s="444"/>
    </row>
    <row r="231" spans="1:17" ht="12.75">
      <c r="A231" s="444"/>
      <c r="B231" s="444"/>
      <c r="C231" s="444"/>
      <c r="D231" s="444"/>
      <c r="E231" s="445"/>
      <c r="F231" s="445"/>
      <c r="G231" s="445"/>
      <c r="H231" s="445"/>
      <c r="I231" s="445"/>
      <c r="J231" s="445"/>
      <c r="K231" s="445"/>
      <c r="L231" s="445"/>
      <c r="M231" s="445"/>
      <c r="N231" s="444"/>
      <c r="O231" s="444"/>
      <c r="P231" s="444"/>
      <c r="Q231" s="444"/>
    </row>
    <row r="232" spans="1:17" ht="12.75">
      <c r="A232" s="444"/>
      <c r="B232" s="444"/>
      <c r="C232" s="444"/>
      <c r="D232" s="444"/>
      <c r="E232" s="445"/>
      <c r="F232" s="445"/>
      <c r="G232" s="445"/>
      <c r="H232" s="445"/>
      <c r="I232" s="445"/>
      <c r="J232" s="445"/>
      <c r="K232" s="445"/>
      <c r="L232" s="445"/>
      <c r="M232" s="445"/>
      <c r="N232" s="444"/>
      <c r="O232" s="444"/>
      <c r="P232" s="444"/>
      <c r="Q232" s="444"/>
    </row>
    <row r="233" spans="1:17" ht="12.75">
      <c r="A233" s="444"/>
      <c r="B233" s="444"/>
      <c r="C233" s="444"/>
      <c r="D233" s="444"/>
      <c r="E233" s="445"/>
      <c r="F233" s="445"/>
      <c r="G233" s="445"/>
      <c r="H233" s="445"/>
      <c r="I233" s="445"/>
      <c r="J233" s="445"/>
      <c r="K233" s="445"/>
      <c r="L233" s="445"/>
      <c r="M233" s="445"/>
      <c r="N233" s="444"/>
      <c r="O233" s="444"/>
      <c r="P233" s="444"/>
      <c r="Q233" s="444"/>
    </row>
    <row r="234" spans="1:17" ht="12.75">
      <c r="A234" s="444"/>
      <c r="B234" s="444"/>
      <c r="C234" s="444"/>
      <c r="D234" s="444"/>
      <c r="E234" s="445"/>
      <c r="F234" s="445"/>
      <c r="G234" s="445"/>
      <c r="H234" s="445"/>
      <c r="I234" s="445"/>
      <c r="J234" s="445"/>
      <c r="K234" s="445"/>
      <c r="L234" s="445"/>
      <c r="M234" s="445"/>
      <c r="N234" s="444"/>
      <c r="O234" s="444"/>
      <c r="P234" s="444"/>
      <c r="Q234" s="444"/>
    </row>
    <row r="235" spans="1:17" ht="12.75">
      <c r="A235" s="444"/>
      <c r="B235" s="444"/>
      <c r="C235" s="444"/>
      <c r="D235" s="444"/>
      <c r="E235" s="445"/>
      <c r="F235" s="445"/>
      <c r="G235" s="445"/>
      <c r="H235" s="445"/>
      <c r="I235" s="445"/>
      <c r="J235" s="445"/>
      <c r="K235" s="445"/>
      <c r="L235" s="445"/>
      <c r="M235" s="445"/>
      <c r="N235" s="444"/>
      <c r="O235" s="444"/>
      <c r="P235" s="444"/>
      <c r="Q235" s="444"/>
    </row>
    <row r="236" spans="1:17" ht="12.75">
      <c r="A236" s="444"/>
      <c r="B236" s="444"/>
      <c r="C236" s="444"/>
      <c r="D236" s="444"/>
      <c r="E236" s="445"/>
      <c r="F236" s="445"/>
      <c r="G236" s="445"/>
      <c r="H236" s="445"/>
      <c r="I236" s="445"/>
      <c r="J236" s="445"/>
      <c r="K236" s="445"/>
      <c r="L236" s="445"/>
      <c r="M236" s="445"/>
      <c r="N236" s="444"/>
      <c r="O236" s="444"/>
      <c r="P236" s="444"/>
      <c r="Q236" s="444"/>
    </row>
    <row r="237" spans="1:17" ht="12.75">
      <c r="A237" s="444"/>
      <c r="B237" s="444"/>
      <c r="C237" s="444"/>
      <c r="D237" s="444"/>
      <c r="E237" s="445"/>
      <c r="F237" s="445"/>
      <c r="G237" s="445"/>
      <c r="H237" s="445"/>
      <c r="I237" s="445"/>
      <c r="J237" s="445"/>
      <c r="K237" s="445"/>
      <c r="L237" s="445"/>
      <c r="M237" s="445"/>
      <c r="N237" s="444"/>
      <c r="O237" s="444"/>
      <c r="P237" s="444"/>
      <c r="Q237" s="444"/>
    </row>
    <row r="238" spans="1:17" ht="12.75">
      <c r="A238" s="444"/>
      <c r="B238" s="444"/>
      <c r="C238" s="444"/>
      <c r="D238" s="444"/>
      <c r="E238" s="445"/>
      <c r="F238" s="445"/>
      <c r="G238" s="445"/>
      <c r="H238" s="445"/>
      <c r="I238" s="445"/>
      <c r="J238" s="445"/>
      <c r="K238" s="445"/>
      <c r="L238" s="445"/>
      <c r="M238" s="445"/>
      <c r="N238" s="444"/>
      <c r="O238" s="444"/>
      <c r="P238" s="444"/>
      <c r="Q238" s="444"/>
    </row>
    <row r="239" spans="1:17" ht="12.75">
      <c r="A239" s="444"/>
      <c r="B239" s="444"/>
      <c r="C239" s="444"/>
      <c r="D239" s="444"/>
      <c r="E239" s="445"/>
      <c r="F239" s="445"/>
      <c r="G239" s="445"/>
      <c r="H239" s="445"/>
      <c r="I239" s="445"/>
      <c r="J239" s="445"/>
      <c r="K239" s="445"/>
      <c r="L239" s="445"/>
      <c r="M239" s="445"/>
      <c r="N239" s="444"/>
      <c r="O239" s="444"/>
      <c r="P239" s="444"/>
      <c r="Q239" s="444"/>
    </row>
    <row r="240" spans="1:17" ht="12.75">
      <c r="A240" s="444"/>
      <c r="B240" s="444"/>
      <c r="C240" s="444"/>
      <c r="D240" s="444"/>
      <c r="E240" s="445"/>
      <c r="F240" s="445"/>
      <c r="G240" s="445"/>
      <c r="H240" s="445"/>
      <c r="I240" s="445"/>
      <c r="J240" s="445"/>
      <c r="K240" s="445"/>
      <c r="L240" s="445"/>
      <c r="M240" s="445"/>
      <c r="N240" s="444"/>
      <c r="O240" s="444"/>
      <c r="P240" s="444"/>
      <c r="Q240" s="444"/>
    </row>
    <row r="241" spans="1:17" ht="12.75">
      <c r="A241" s="444"/>
      <c r="B241" s="444"/>
      <c r="C241" s="444"/>
      <c r="D241" s="444"/>
      <c r="E241" s="445"/>
      <c r="F241" s="445"/>
      <c r="G241" s="445"/>
      <c r="H241" s="445"/>
      <c r="I241" s="445"/>
      <c r="J241" s="445"/>
      <c r="K241" s="445"/>
      <c r="L241" s="445"/>
      <c r="M241" s="445"/>
      <c r="N241" s="444"/>
      <c r="O241" s="444"/>
      <c r="P241" s="444"/>
      <c r="Q241" s="444"/>
    </row>
    <row r="242" spans="1:17" ht="12.75">
      <c r="A242" s="444"/>
      <c r="B242" s="444"/>
      <c r="C242" s="444"/>
      <c r="D242" s="444"/>
      <c r="E242" s="445"/>
      <c r="F242" s="445"/>
      <c r="G242" s="445"/>
      <c r="H242" s="445"/>
      <c r="I242" s="445"/>
      <c r="J242" s="445"/>
      <c r="K242" s="445"/>
      <c r="L242" s="445"/>
      <c r="M242" s="445"/>
      <c r="N242" s="444"/>
      <c r="O242" s="444"/>
      <c r="P242" s="444"/>
      <c r="Q242" s="444"/>
    </row>
    <row r="243" spans="1:17" ht="12.75">
      <c r="A243" s="444"/>
      <c r="B243" s="444"/>
      <c r="C243" s="444"/>
      <c r="D243" s="444"/>
      <c r="E243" s="445"/>
      <c r="F243" s="445"/>
      <c r="G243" s="445"/>
      <c r="H243" s="445"/>
      <c r="I243" s="445"/>
      <c r="J243" s="445"/>
      <c r="K243" s="445"/>
      <c r="L243" s="445"/>
      <c r="M243" s="445"/>
      <c r="N243" s="444"/>
      <c r="O243" s="444"/>
      <c r="P243" s="444"/>
      <c r="Q243" s="444"/>
    </row>
    <row r="244" spans="1:17" ht="12.75">
      <c r="A244" s="444"/>
      <c r="B244" s="444"/>
      <c r="C244" s="444"/>
      <c r="D244" s="444"/>
      <c r="E244" s="445"/>
      <c r="F244" s="445"/>
      <c r="G244" s="445"/>
      <c r="H244" s="445"/>
      <c r="I244" s="445"/>
      <c r="J244" s="445"/>
      <c r="K244" s="445"/>
      <c r="L244" s="445"/>
      <c r="M244" s="445"/>
      <c r="N244" s="444"/>
      <c r="O244" s="444"/>
      <c r="P244" s="444"/>
      <c r="Q244" s="444"/>
    </row>
    <row r="245" spans="1:17" ht="12.75">
      <c r="A245" s="444"/>
      <c r="B245" s="444"/>
      <c r="C245" s="444"/>
      <c r="D245" s="444"/>
      <c r="E245" s="445"/>
      <c r="F245" s="445"/>
      <c r="G245" s="445"/>
      <c r="H245" s="445"/>
      <c r="I245" s="445"/>
      <c r="J245" s="445"/>
      <c r="K245" s="445"/>
      <c r="L245" s="445"/>
      <c r="M245" s="445"/>
      <c r="N245" s="444"/>
      <c r="O245" s="444"/>
      <c r="P245" s="444"/>
      <c r="Q245" s="444"/>
    </row>
    <row r="246" spans="1:17" ht="12.75">
      <c r="A246" s="444"/>
      <c r="B246" s="444"/>
      <c r="C246" s="444"/>
      <c r="D246" s="444"/>
      <c r="E246" s="445"/>
      <c r="F246" s="445"/>
      <c r="G246" s="445"/>
      <c r="H246" s="445"/>
      <c r="I246" s="445"/>
      <c r="J246" s="445"/>
      <c r="K246" s="445"/>
      <c r="L246" s="445"/>
      <c r="M246" s="445"/>
      <c r="N246" s="444"/>
      <c r="O246" s="444"/>
      <c r="P246" s="444"/>
      <c r="Q246" s="444"/>
    </row>
    <row r="247" spans="1:17" ht="12.75">
      <c r="A247" s="444"/>
      <c r="B247" s="444"/>
      <c r="C247" s="444"/>
      <c r="D247" s="444"/>
      <c r="E247" s="445"/>
      <c r="F247" s="445"/>
      <c r="G247" s="445"/>
      <c r="H247" s="445"/>
      <c r="I247" s="445"/>
      <c r="J247" s="445"/>
      <c r="K247" s="445"/>
      <c r="L247" s="445"/>
      <c r="M247" s="445"/>
      <c r="N247" s="444"/>
      <c r="O247" s="444"/>
      <c r="P247" s="444"/>
      <c r="Q247" s="444"/>
    </row>
    <row r="248" spans="1:17" ht="12.75">
      <c r="A248" s="444"/>
      <c r="B248" s="444"/>
      <c r="C248" s="444"/>
      <c r="D248" s="444"/>
      <c r="E248" s="445"/>
      <c r="F248" s="445"/>
      <c r="G248" s="445"/>
      <c r="H248" s="445"/>
      <c r="I248" s="445"/>
      <c r="J248" s="445"/>
      <c r="K248" s="445"/>
      <c r="L248" s="445"/>
      <c r="M248" s="445"/>
      <c r="N248" s="444"/>
      <c r="O248" s="444"/>
      <c r="P248" s="444"/>
      <c r="Q248" s="444"/>
    </row>
    <row r="249" spans="1:17" ht="12.75">
      <c r="A249" s="444"/>
      <c r="B249" s="444"/>
      <c r="C249" s="444"/>
      <c r="D249" s="444"/>
      <c r="E249" s="445"/>
      <c r="F249" s="445"/>
      <c r="G249" s="445"/>
      <c r="H249" s="445"/>
      <c r="I249" s="445"/>
      <c r="J249" s="445"/>
      <c r="K249" s="445"/>
      <c r="L249" s="445"/>
      <c r="M249" s="445"/>
      <c r="N249" s="444"/>
      <c r="O249" s="444"/>
      <c r="P249" s="444"/>
      <c r="Q249" s="444"/>
    </row>
    <row r="250" spans="1:17" ht="12.75">
      <c r="A250" s="444"/>
      <c r="B250" s="444"/>
      <c r="C250" s="444"/>
      <c r="D250" s="444"/>
      <c r="E250" s="445"/>
      <c r="F250" s="445"/>
      <c r="G250" s="445"/>
      <c r="H250" s="445"/>
      <c r="I250" s="445"/>
      <c r="J250" s="445"/>
      <c r="K250" s="445"/>
      <c r="L250" s="445"/>
      <c r="M250" s="445"/>
      <c r="N250" s="444"/>
      <c r="O250" s="444"/>
      <c r="P250" s="444"/>
      <c r="Q250" s="444"/>
    </row>
    <row r="251" spans="1:17" ht="12.75">
      <c r="A251" s="444"/>
      <c r="B251" s="444"/>
      <c r="C251" s="444"/>
      <c r="D251" s="444"/>
      <c r="E251" s="445"/>
      <c r="F251" s="445"/>
      <c r="G251" s="445"/>
      <c r="H251" s="445"/>
      <c r="I251" s="445"/>
      <c r="J251" s="445"/>
      <c r="K251" s="445"/>
      <c r="L251" s="445"/>
      <c r="M251" s="445"/>
      <c r="N251" s="444"/>
      <c r="O251" s="444"/>
      <c r="P251" s="444"/>
      <c r="Q251" s="444"/>
    </row>
    <row r="252" spans="1:17" ht="12.75">
      <c r="A252" s="444"/>
      <c r="B252" s="444"/>
      <c r="C252" s="444"/>
      <c r="D252" s="444"/>
      <c r="E252" s="445"/>
      <c r="F252" s="445"/>
      <c r="G252" s="445"/>
      <c r="H252" s="445"/>
      <c r="I252" s="445"/>
      <c r="J252" s="445"/>
      <c r="K252" s="445"/>
      <c r="L252" s="445"/>
      <c r="M252" s="445"/>
      <c r="N252" s="444"/>
      <c r="O252" s="444"/>
      <c r="P252" s="444"/>
      <c r="Q252" s="444"/>
    </row>
    <row r="253" spans="1:17" ht="12.75">
      <c r="A253" s="444"/>
      <c r="B253" s="444"/>
      <c r="C253" s="444"/>
      <c r="D253" s="444"/>
      <c r="E253" s="445"/>
      <c r="F253" s="445"/>
      <c r="G253" s="445"/>
      <c r="H253" s="445"/>
      <c r="I253" s="445"/>
      <c r="J253" s="445"/>
      <c r="K253" s="445"/>
      <c r="L253" s="445"/>
      <c r="M253" s="445"/>
      <c r="N253" s="444"/>
      <c r="O253" s="444"/>
      <c r="P253" s="444"/>
      <c r="Q253" s="444"/>
    </row>
    <row r="254" spans="1:17" ht="12.75">
      <c r="A254" s="444"/>
      <c r="B254" s="444"/>
      <c r="C254" s="444"/>
      <c r="D254" s="444"/>
      <c r="E254" s="445"/>
      <c r="F254" s="445"/>
      <c r="G254" s="445"/>
      <c r="H254" s="445"/>
      <c r="I254" s="445"/>
      <c r="J254" s="445"/>
      <c r="K254" s="445"/>
      <c r="L254" s="445"/>
      <c r="M254" s="445"/>
      <c r="N254" s="444"/>
      <c r="O254" s="444"/>
      <c r="P254" s="444"/>
      <c r="Q254" s="444"/>
    </row>
    <row r="255" spans="1:17" ht="12.75">
      <c r="A255" s="444"/>
      <c r="B255" s="444"/>
      <c r="C255" s="444"/>
      <c r="D255" s="444"/>
      <c r="E255" s="445"/>
      <c r="F255" s="445"/>
      <c r="G255" s="445"/>
      <c r="H255" s="445"/>
      <c r="I255" s="445"/>
      <c r="J255" s="445"/>
      <c r="K255" s="445"/>
      <c r="L255" s="445"/>
      <c r="M255" s="445"/>
      <c r="N255" s="444"/>
      <c r="O255" s="444"/>
      <c r="P255" s="444"/>
      <c r="Q255" s="444"/>
    </row>
    <row r="256" spans="1:17" ht="12.75">
      <c r="A256" s="444"/>
      <c r="B256" s="444"/>
      <c r="C256" s="444"/>
      <c r="D256" s="444"/>
      <c r="E256" s="445"/>
      <c r="F256" s="445"/>
      <c r="G256" s="445"/>
      <c r="H256" s="445"/>
      <c r="I256" s="445"/>
      <c r="J256" s="445"/>
      <c r="K256" s="445"/>
      <c r="L256" s="445"/>
      <c r="M256" s="445"/>
      <c r="N256" s="444"/>
      <c r="O256" s="444"/>
      <c r="P256" s="444"/>
      <c r="Q256" s="444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68" zoomScaleNormal="68" zoomScalePageLayoutView="0" workbookViewId="0" topLeftCell="B54">
      <selection activeCell="B53" sqref="B53"/>
    </sheetView>
  </sheetViews>
  <sheetFormatPr defaultColWidth="9.00390625" defaultRowHeight="15.75"/>
  <cols>
    <col min="1" max="1" width="3.375" style="1" hidden="1" customWidth="1"/>
    <col min="2" max="2" width="71.50390625" style="6" customWidth="1"/>
    <col min="3" max="3" width="2.875" style="6" hidden="1" customWidth="1"/>
    <col min="4" max="4" width="3.625" style="6" hidden="1" customWidth="1"/>
    <col min="5" max="6" width="16.75390625" style="5" customWidth="1"/>
    <col min="7" max="10" width="16.625" style="5" customWidth="1"/>
    <col min="11" max="13" width="20.25390625" style="5" hidden="1" customWidth="1"/>
    <col min="14" max="14" width="5.00390625" style="6" customWidth="1"/>
    <col min="15" max="15" width="48.625" style="1" customWidth="1"/>
    <col min="16" max="16" width="12.00390625" style="6" hidden="1" customWidth="1"/>
    <col min="17" max="17" width="5.00390625" style="6" customWidth="1"/>
    <col min="18" max="18" width="12.625" style="7" customWidth="1"/>
    <col min="19" max="19" width="11.75390625" style="7" customWidth="1"/>
    <col min="20" max="21" width="9.75390625" style="7" customWidth="1"/>
    <col min="22" max="22" width="14.25390625" style="7" hidden="1" customWidth="1"/>
    <col min="23" max="23" width="13.125" style="7" hidden="1" customWidth="1"/>
    <col min="24" max="24" width="13.125" style="8" customWidth="1"/>
    <col min="25" max="25" width="13.75390625" style="7" hidden="1" customWidth="1"/>
    <col min="26" max="26" width="13.375" style="7" hidden="1" customWidth="1"/>
    <col min="27" max="16384" width="9.0039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">
        <v>175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">
        <v>178</v>
      </c>
      <c r="C11" s="22"/>
      <c r="D11" s="22"/>
      <c r="E11" s="23" t="s">
        <v>0</v>
      </c>
      <c r="F11" s="24">
        <v>45199</v>
      </c>
      <c r="G11" s="25" t="s">
        <v>1</v>
      </c>
      <c r="H11" s="26">
        <v>102007021</v>
      </c>
      <c r="I11" s="449">
        <v>191020000</v>
      </c>
      <c r="J11" s="450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1" t="s">
        <v>3</v>
      </c>
      <c r="J12" s="451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">
        <v>180</v>
      </c>
      <c r="C13" s="31"/>
      <c r="D13" s="31"/>
      <c r="E13" s="35" t="s">
        <v>176</v>
      </c>
      <c r="F13" s="36" t="s">
        <v>179</v>
      </c>
      <c r="G13" s="3"/>
      <c r="H13" s="33"/>
      <c r="I13" s="452"/>
      <c r="J13" s="452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2"/>
      <c r="J14" s="452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v>0</v>
      </c>
      <c r="F15" s="41" t="s">
        <v>177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3" t="s">
        <v>8</v>
      </c>
      <c r="F17" s="455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4"/>
      <c r="F18" s="456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229000</v>
      </c>
      <c r="F22" s="102">
        <f t="shared" si="0"/>
        <v>254031</v>
      </c>
      <c r="G22" s="103">
        <f t="shared" si="0"/>
        <v>274850</v>
      </c>
      <c r="H22" s="104">
        <f t="shared" si="0"/>
        <v>0</v>
      </c>
      <c r="I22" s="104">
        <f t="shared" si="0"/>
        <v>10</v>
      </c>
      <c r="J22" s="105">
        <f t="shared" si="0"/>
        <v>-20829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v>0</v>
      </c>
      <c r="F23" s="111">
        <f aca="true" t="shared" si="1" ref="F23:F88">+G23+H23+I23+J23</f>
        <v>0</v>
      </c>
      <c r="G23" s="112">
        <v>0</v>
      </c>
      <c r="H23" s="113">
        <v>0</v>
      </c>
      <c r="I23" s="113">
        <v>0</v>
      </c>
      <c r="J23" s="114"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v>229000</v>
      </c>
      <c r="F25" s="127">
        <f>+F26+F30+F31+F32+F33</f>
        <v>254031</v>
      </c>
      <c r="G25" s="128">
        <v>274850</v>
      </c>
      <c r="H25" s="129">
        <f>+H26+H30+H31+H32+H33</f>
        <v>0</v>
      </c>
      <c r="I25" s="129">
        <v>10</v>
      </c>
      <c r="J25" s="130">
        <v>-20829</v>
      </c>
      <c r="K25" s="106">
        <f>+K26+K30+K31+K32+K33</f>
        <v>0</v>
      </c>
      <c r="L25" s="106">
        <f>+L26+L30+L31+L32+L33</f>
        <v>0</v>
      </c>
      <c r="M25" s="106">
        <f>+M26+M30+M31+M32+M33</f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v>19000</v>
      </c>
      <c r="F26" s="133">
        <f t="shared" si="1"/>
        <v>25884</v>
      </c>
      <c r="G26" s="134">
        <v>25884</v>
      </c>
      <c r="H26" s="135">
        <v>0</v>
      </c>
      <c r="I26" s="135">
        <v>0</v>
      </c>
      <c r="J26" s="136"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v>0</v>
      </c>
      <c r="F27" s="140">
        <f t="shared" si="1"/>
        <v>0</v>
      </c>
      <c r="G27" s="141">
        <v>0</v>
      </c>
      <c r="H27" s="142">
        <v>0</v>
      </c>
      <c r="I27" s="142">
        <v>0</v>
      </c>
      <c r="J27" s="143"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v>0</v>
      </c>
      <c r="F28" s="148">
        <f t="shared" si="1"/>
        <v>25884</v>
      </c>
      <c r="G28" s="149">
        <v>25884</v>
      </c>
      <c r="H28" s="150">
        <v>0</v>
      </c>
      <c r="I28" s="150">
        <v>0</v>
      </c>
      <c r="J28" s="151"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v>0</v>
      </c>
      <c r="F29" s="156">
        <f t="shared" si="1"/>
        <v>0</v>
      </c>
      <c r="G29" s="157">
        <v>0</v>
      </c>
      <c r="H29" s="158">
        <v>0</v>
      </c>
      <c r="I29" s="158">
        <v>0</v>
      </c>
      <c r="J29" s="159"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v>110000</v>
      </c>
      <c r="F30" s="162">
        <f t="shared" si="1"/>
        <v>167631</v>
      </c>
      <c r="G30" s="163">
        <v>167621</v>
      </c>
      <c r="H30" s="164">
        <v>0</v>
      </c>
      <c r="I30" s="164">
        <v>10</v>
      </c>
      <c r="J30" s="165"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v>100000</v>
      </c>
      <c r="F31" s="168">
        <f t="shared" si="1"/>
        <v>81245</v>
      </c>
      <c r="G31" s="169">
        <v>81245</v>
      </c>
      <c r="H31" s="170">
        <v>0</v>
      </c>
      <c r="I31" s="170">
        <v>0</v>
      </c>
      <c r="J31" s="171"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v>0</v>
      </c>
      <c r="F32" s="168">
        <f t="shared" si="1"/>
        <v>-20729</v>
      </c>
      <c r="G32" s="169">
        <v>100</v>
      </c>
      <c r="H32" s="170">
        <v>0</v>
      </c>
      <c r="I32" s="170">
        <v>0</v>
      </c>
      <c r="J32" s="171">
        <v>-20829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v>0</v>
      </c>
      <c r="F33" s="120">
        <f t="shared" si="1"/>
        <v>0</v>
      </c>
      <c r="G33" s="121">
        <v>0</v>
      </c>
      <c r="H33" s="122">
        <v>0</v>
      </c>
      <c r="I33" s="122">
        <v>0</v>
      </c>
      <c r="J33" s="123"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v>0</v>
      </c>
      <c r="F36" s="191">
        <f t="shared" si="1"/>
        <v>0</v>
      </c>
      <c r="G36" s="192">
        <v>0</v>
      </c>
      <c r="H36" s="193">
        <v>0</v>
      </c>
      <c r="I36" s="193">
        <v>0</v>
      </c>
      <c r="J36" s="194"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v>0</v>
      </c>
      <c r="F37" s="199">
        <f t="shared" si="1"/>
        <v>0</v>
      </c>
      <c r="G37" s="200">
        <v>0</v>
      </c>
      <c r="H37" s="201">
        <v>0</v>
      </c>
      <c r="I37" s="201">
        <v>0</v>
      </c>
      <c r="J37" s="202"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2" ref="E38:J38">E39+E43+E44+E46+SUM(E48:E52)+E55</f>
        <v>1566097</v>
      </c>
      <c r="F38" s="209">
        <f t="shared" si="2"/>
        <v>1207928</v>
      </c>
      <c r="G38" s="210">
        <f t="shared" si="2"/>
        <v>869532</v>
      </c>
      <c r="H38" s="211">
        <f t="shared" si="2"/>
        <v>0</v>
      </c>
      <c r="I38" s="211">
        <f t="shared" si="2"/>
        <v>21596</v>
      </c>
      <c r="J38" s="212">
        <f t="shared" si="2"/>
        <v>316800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3" ref="E39:J39">SUM(E40:E42)</f>
        <v>1303216</v>
      </c>
      <c r="F39" s="221">
        <f t="shared" si="3"/>
        <v>997537</v>
      </c>
      <c r="G39" s="222">
        <v>681188</v>
      </c>
      <c r="H39" s="223">
        <f t="shared" si="3"/>
        <v>0</v>
      </c>
      <c r="I39" s="223">
        <f t="shared" si="3"/>
        <v>-451</v>
      </c>
      <c r="J39" s="224">
        <f t="shared" si="3"/>
        <v>316800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v>955178</v>
      </c>
      <c r="F40" s="229">
        <f t="shared" si="1"/>
        <v>725712</v>
      </c>
      <c r="G40" s="230">
        <v>634810</v>
      </c>
      <c r="H40" s="231">
        <v>0</v>
      </c>
      <c r="I40" s="231">
        <v>-451</v>
      </c>
      <c r="J40" s="232">
        <v>91353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v>55772</v>
      </c>
      <c r="F41" s="237">
        <f t="shared" si="1"/>
        <v>50038</v>
      </c>
      <c r="G41" s="238">
        <v>46378</v>
      </c>
      <c r="H41" s="239">
        <v>0</v>
      </c>
      <c r="I41" s="239">
        <v>0</v>
      </c>
      <c r="J41" s="240">
        <v>3660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v>292266</v>
      </c>
      <c r="F42" s="244">
        <f t="shared" si="1"/>
        <v>221787</v>
      </c>
      <c r="G42" s="245">
        <v>0</v>
      </c>
      <c r="H42" s="246">
        <v>0</v>
      </c>
      <c r="I42" s="246">
        <v>0</v>
      </c>
      <c r="J42" s="247">
        <v>221787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v>260381</v>
      </c>
      <c r="F43" s="250">
        <f t="shared" si="1"/>
        <v>210391</v>
      </c>
      <c r="G43" s="251">
        <v>188344</v>
      </c>
      <c r="H43" s="252">
        <v>0</v>
      </c>
      <c r="I43" s="252">
        <v>22047</v>
      </c>
      <c r="J43" s="253"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v>0</v>
      </c>
      <c r="F44" s="120">
        <f t="shared" si="1"/>
        <v>0</v>
      </c>
      <c r="G44" s="121">
        <v>0</v>
      </c>
      <c r="H44" s="122">
        <v>0</v>
      </c>
      <c r="I44" s="122">
        <v>0</v>
      </c>
      <c r="J44" s="123"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v>0</v>
      </c>
      <c r="F45" s="256">
        <f t="shared" si="1"/>
        <v>0</v>
      </c>
      <c r="G45" s="257">
        <v>0</v>
      </c>
      <c r="H45" s="258">
        <v>0</v>
      </c>
      <c r="I45" s="259">
        <v>0</v>
      </c>
      <c r="J45" s="260"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v>0</v>
      </c>
      <c r="F46" s="250">
        <f t="shared" si="1"/>
        <v>0</v>
      </c>
      <c r="G46" s="251">
        <v>0</v>
      </c>
      <c r="H46" s="252">
        <v>0</v>
      </c>
      <c r="I46" s="252">
        <v>0</v>
      </c>
      <c r="J46" s="253"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v>0</v>
      </c>
      <c r="F47" s="256">
        <f t="shared" si="1"/>
        <v>0</v>
      </c>
      <c r="G47" s="257">
        <v>0</v>
      </c>
      <c r="H47" s="258">
        <v>0</v>
      </c>
      <c r="I47" s="259">
        <v>0</v>
      </c>
      <c r="J47" s="260"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v>0</v>
      </c>
      <c r="F48" s="168">
        <f t="shared" si="1"/>
        <v>0</v>
      </c>
      <c r="G48" s="163">
        <v>0</v>
      </c>
      <c r="H48" s="164">
        <v>0</v>
      </c>
      <c r="I48" s="164">
        <v>0</v>
      </c>
      <c r="J48" s="165"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v>2500</v>
      </c>
      <c r="F49" s="168">
        <f t="shared" si="1"/>
        <v>0</v>
      </c>
      <c r="G49" s="169">
        <v>0</v>
      </c>
      <c r="H49" s="170">
        <v>0</v>
      </c>
      <c r="I49" s="170">
        <v>0</v>
      </c>
      <c r="J49" s="171"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v>0</v>
      </c>
      <c r="F50" s="168">
        <f t="shared" si="1"/>
        <v>0</v>
      </c>
      <c r="G50" s="169">
        <v>0</v>
      </c>
      <c r="H50" s="170">
        <v>0</v>
      </c>
      <c r="I50" s="170">
        <v>0</v>
      </c>
      <c r="J50" s="171"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v>0</v>
      </c>
      <c r="F51" s="120">
        <f>+G51+H51+I51+J51</f>
        <v>0</v>
      </c>
      <c r="G51" s="121">
        <v>0</v>
      </c>
      <c r="H51" s="122">
        <v>0</v>
      </c>
      <c r="I51" s="122">
        <v>0</v>
      </c>
      <c r="J51" s="123"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v>0</v>
      </c>
      <c r="F52" s="120">
        <f t="shared" si="1"/>
        <v>0</v>
      </c>
      <c r="G52" s="121">
        <v>0</v>
      </c>
      <c r="H52" s="122">
        <v>0</v>
      </c>
      <c r="I52" s="122">
        <v>0</v>
      </c>
      <c r="J52" s="123"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v>0</v>
      </c>
      <c r="F53" s="267">
        <f t="shared" si="1"/>
        <v>0</v>
      </c>
      <c r="G53" s="268">
        <v>0</v>
      </c>
      <c r="H53" s="269">
        <v>0</v>
      </c>
      <c r="I53" s="269">
        <v>0</v>
      </c>
      <c r="J53" s="270"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v>0</v>
      </c>
      <c r="F54" s="275">
        <f t="shared" si="1"/>
        <v>0</v>
      </c>
      <c r="G54" s="276">
        <v>0</v>
      </c>
      <c r="H54" s="277">
        <v>0</v>
      </c>
      <c r="I54" s="277">
        <v>0</v>
      </c>
      <c r="J54" s="278"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v>0</v>
      </c>
      <c r="F55" s="284">
        <f t="shared" si="1"/>
        <v>0</v>
      </c>
      <c r="G55" s="285">
        <v>0</v>
      </c>
      <c r="H55" s="286">
        <v>0</v>
      </c>
      <c r="I55" s="286">
        <v>0</v>
      </c>
      <c r="J55" s="287"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4" ref="E56:J56">+E57+E58+E62</f>
        <v>1337097</v>
      </c>
      <c r="F56" s="293">
        <f t="shared" si="4"/>
        <v>1274538</v>
      </c>
      <c r="G56" s="294">
        <f t="shared" si="4"/>
        <v>957738</v>
      </c>
      <c r="H56" s="295">
        <f t="shared" si="4"/>
        <v>0</v>
      </c>
      <c r="I56" s="296">
        <f t="shared" si="4"/>
        <v>0</v>
      </c>
      <c r="J56" s="297">
        <f t="shared" si="4"/>
        <v>316800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v>0</v>
      </c>
      <c r="F57" s="299">
        <f t="shared" si="1"/>
        <v>0</v>
      </c>
      <c r="G57" s="300">
        <v>0</v>
      </c>
      <c r="H57" s="301">
        <v>0</v>
      </c>
      <c r="I57" s="301">
        <v>0</v>
      </c>
      <c r="J57" s="302"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v>1337097</v>
      </c>
      <c r="F58" s="304">
        <f t="shared" si="1"/>
        <v>957738</v>
      </c>
      <c r="G58" s="305">
        <v>957738</v>
      </c>
      <c r="H58" s="306">
        <v>0</v>
      </c>
      <c r="I58" s="306">
        <v>0</v>
      </c>
      <c r="J58" s="307"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v>0</v>
      </c>
      <c r="F59" s="309">
        <f t="shared" si="1"/>
        <v>0</v>
      </c>
      <c r="G59" s="310">
        <v>0</v>
      </c>
      <c r="H59" s="311">
        <v>0</v>
      </c>
      <c r="I59" s="311">
        <v>0</v>
      </c>
      <c r="J59" s="312"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v>0</v>
      </c>
      <c r="F60" s="316">
        <f t="shared" si="1"/>
        <v>0</v>
      </c>
      <c r="G60" s="317">
        <v>0</v>
      </c>
      <c r="H60" s="318">
        <v>0</v>
      </c>
      <c r="I60" s="318">
        <v>0</v>
      </c>
      <c r="J60" s="319"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v>0</v>
      </c>
      <c r="F62" s="199">
        <f t="shared" si="1"/>
        <v>316800</v>
      </c>
      <c r="G62" s="200">
        <v>0</v>
      </c>
      <c r="H62" s="201">
        <v>0</v>
      </c>
      <c r="I62" s="201">
        <v>0</v>
      </c>
      <c r="J62" s="202">
        <v>316800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v>0</v>
      </c>
      <c r="F63" s="328">
        <f t="shared" si="1"/>
        <v>0</v>
      </c>
      <c r="G63" s="329">
        <v>0</v>
      </c>
      <c r="H63" s="330">
        <v>0</v>
      </c>
      <c r="I63" s="330">
        <v>0</v>
      </c>
      <c r="J63" s="331"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5" ref="E64:J64">+E22-E38+E56-E63</f>
        <v>0</v>
      </c>
      <c r="F64" s="336">
        <f t="shared" si="5"/>
        <v>320641</v>
      </c>
      <c r="G64" s="337">
        <f t="shared" si="5"/>
        <v>363056</v>
      </c>
      <c r="H64" s="338">
        <f t="shared" si="5"/>
        <v>0</v>
      </c>
      <c r="I64" s="338">
        <f t="shared" si="5"/>
        <v>-21586</v>
      </c>
      <c r="J64" s="339">
        <f t="shared" si="5"/>
        <v>-20829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6" ref="E65:J65">+E$64+E$66</f>
        <v>0</v>
      </c>
      <c r="F65" s="343">
        <f t="shared" si="6"/>
        <v>0</v>
      </c>
      <c r="G65" s="344">
        <f t="shared" si="6"/>
        <v>0</v>
      </c>
      <c r="H65" s="344">
        <f t="shared" si="6"/>
        <v>0</v>
      </c>
      <c r="I65" s="344">
        <f t="shared" si="6"/>
        <v>0</v>
      </c>
      <c r="J65" s="345">
        <f t="shared" si="6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-320641</v>
      </c>
      <c r="G66" s="349">
        <f aca="true" t="shared" si="7" ref="G66:L66">SUM(+G68+G76+G77+G84+G85+G86+G89+G90+G91+G92+G93+G94+G95)</f>
        <v>-363056</v>
      </c>
      <c r="H66" s="350">
        <f>SUM(+H68+H76+H77+H84+H85+H86+H89+H90+H91+H92+H93+H94+H95)</f>
        <v>0</v>
      </c>
      <c r="I66" s="350">
        <f>SUM(+I68+I76+I77+I84+I85+I86+I89+I90+I91+I92+I93+I94+I95)</f>
        <v>21586</v>
      </c>
      <c r="J66" s="351">
        <f>SUM(+J68+J76+J77+J84+J85+J86+J89+J90+J91+J92+J93+J94+J95)</f>
        <v>20829</v>
      </c>
      <c r="K66" s="352" t="e">
        <f t="shared" si="7"/>
        <v>#REF!</v>
      </c>
      <c r="L66" s="352" t="e">
        <f t="shared" si="7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8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8"/>
        <v>#REF!</v>
      </c>
      <c r="L68" s="363" t="e">
        <f t="shared" si="8"/>
        <v>#REF!</v>
      </c>
      <c r="M68" s="363" t="e">
        <f t="shared" si="8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v>0</v>
      </c>
      <c r="F69" s="367">
        <f t="shared" si="1"/>
        <v>0</v>
      </c>
      <c r="G69" s="368">
        <v>0</v>
      </c>
      <c r="H69" s="369">
        <v>0</v>
      </c>
      <c r="I69" s="369">
        <v>0</v>
      </c>
      <c r="J69" s="370">
        <v>0</v>
      </c>
      <c r="K69" s="371" t="e">
        <v>#REF!</v>
      </c>
      <c r="L69" s="371" t="e">
        <v>#REF!</v>
      </c>
      <c r="M69" s="371" t="e"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v>0</v>
      </c>
      <c r="F70" s="375">
        <f t="shared" si="1"/>
        <v>0</v>
      </c>
      <c r="G70" s="376">
        <v>0</v>
      </c>
      <c r="H70" s="377">
        <v>0</v>
      </c>
      <c r="I70" s="377">
        <v>0</v>
      </c>
      <c r="J70" s="378">
        <v>0</v>
      </c>
      <c r="K70" s="371" t="e">
        <v>#REF!</v>
      </c>
      <c r="L70" s="371" t="e">
        <v>#REF!</v>
      </c>
      <c r="M70" s="371" t="e"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v>0</v>
      </c>
      <c r="F71" s="375">
        <f t="shared" si="1"/>
        <v>0</v>
      </c>
      <c r="G71" s="376">
        <v>0</v>
      </c>
      <c r="H71" s="377">
        <v>0</v>
      </c>
      <c r="I71" s="377">
        <v>0</v>
      </c>
      <c r="J71" s="378">
        <v>0</v>
      </c>
      <c r="K71" s="371" t="e">
        <v>#REF!</v>
      </c>
      <c r="L71" s="371" t="e">
        <v>#REF!</v>
      </c>
      <c r="M71" s="371" t="e"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v>0</v>
      </c>
      <c r="F72" s="375">
        <f t="shared" si="1"/>
        <v>0</v>
      </c>
      <c r="G72" s="376">
        <v>0</v>
      </c>
      <c r="H72" s="377">
        <v>0</v>
      </c>
      <c r="I72" s="377">
        <v>0</v>
      </c>
      <c r="J72" s="378">
        <v>0</v>
      </c>
      <c r="K72" s="371" t="e">
        <v>#REF!</v>
      </c>
      <c r="L72" s="371" t="e">
        <v>#REF!</v>
      </c>
      <c r="M72" s="371" t="e"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v>0</v>
      </c>
      <c r="F73" s="375">
        <f t="shared" si="1"/>
        <v>0</v>
      </c>
      <c r="G73" s="376">
        <v>0</v>
      </c>
      <c r="H73" s="377">
        <v>0</v>
      </c>
      <c r="I73" s="377">
        <v>0</v>
      </c>
      <c r="J73" s="378">
        <v>0</v>
      </c>
      <c r="K73" s="371" t="e">
        <v>#REF!</v>
      </c>
      <c r="L73" s="371" t="e">
        <v>#REF!</v>
      </c>
      <c r="M73" s="371" t="e"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v>0</v>
      </c>
      <c r="F74" s="375">
        <f t="shared" si="1"/>
        <v>0</v>
      </c>
      <c r="G74" s="376">
        <v>0</v>
      </c>
      <c r="H74" s="377">
        <v>0</v>
      </c>
      <c r="I74" s="377">
        <v>0</v>
      </c>
      <c r="J74" s="378">
        <v>0</v>
      </c>
      <c r="K74" s="371" t="e">
        <v>#REF!</v>
      </c>
      <c r="L74" s="371" t="e">
        <v>#REF!</v>
      </c>
      <c r="M74" s="371" t="e"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v>0</v>
      </c>
      <c r="F75" s="382">
        <f t="shared" si="1"/>
        <v>0</v>
      </c>
      <c r="G75" s="383">
        <v>0</v>
      </c>
      <c r="H75" s="384">
        <v>0</v>
      </c>
      <c r="I75" s="384">
        <v>0</v>
      </c>
      <c r="J75" s="385">
        <v>0</v>
      </c>
      <c r="K75" s="371" t="e">
        <v>#REF!</v>
      </c>
      <c r="L75" s="371" t="e">
        <v>#REF!</v>
      </c>
      <c r="M75" s="371" t="e"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v>0</v>
      </c>
      <c r="F76" s="299">
        <f t="shared" si="1"/>
        <v>0</v>
      </c>
      <c r="G76" s="300">
        <v>0</v>
      </c>
      <c r="H76" s="301">
        <v>0</v>
      </c>
      <c r="I76" s="301">
        <v>0</v>
      </c>
      <c r="J76" s="302">
        <v>0</v>
      </c>
      <c r="K76" s="371" t="e">
        <v>#REF!</v>
      </c>
      <c r="L76" s="371" t="e">
        <v>#REF!</v>
      </c>
      <c r="M76" s="371" t="e"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9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9"/>
        <v>0</v>
      </c>
      <c r="L77" s="387">
        <f t="shared" si="9"/>
        <v>0</v>
      </c>
      <c r="M77" s="387">
        <f t="shared" si="9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v>0</v>
      </c>
      <c r="F78" s="367">
        <f t="shared" si="1"/>
        <v>0</v>
      </c>
      <c r="G78" s="368">
        <v>0</v>
      </c>
      <c r="H78" s="369">
        <v>0</v>
      </c>
      <c r="I78" s="369">
        <v>0</v>
      </c>
      <c r="J78" s="370"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v>0</v>
      </c>
      <c r="F79" s="375">
        <f t="shared" si="1"/>
        <v>0</v>
      </c>
      <c r="G79" s="376">
        <v>0</v>
      </c>
      <c r="H79" s="377">
        <v>0</v>
      </c>
      <c r="I79" s="377">
        <v>0</v>
      </c>
      <c r="J79" s="378"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v>0</v>
      </c>
      <c r="F80" s="375">
        <f t="shared" si="1"/>
        <v>0</v>
      </c>
      <c r="G80" s="376">
        <v>0</v>
      </c>
      <c r="H80" s="377">
        <v>0</v>
      </c>
      <c r="I80" s="377">
        <v>0</v>
      </c>
      <c r="J80" s="378"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v>0</v>
      </c>
      <c r="F82" s="375">
        <f t="shared" si="1"/>
        <v>0</v>
      </c>
      <c r="G82" s="376">
        <v>0</v>
      </c>
      <c r="H82" s="377">
        <v>0</v>
      </c>
      <c r="I82" s="377">
        <v>0</v>
      </c>
      <c r="J82" s="378"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v>0</v>
      </c>
      <c r="F83" s="382">
        <f t="shared" si="1"/>
        <v>0</v>
      </c>
      <c r="G83" s="383">
        <v>0</v>
      </c>
      <c r="H83" s="384">
        <v>0</v>
      </c>
      <c r="I83" s="384">
        <v>0</v>
      </c>
      <c r="J83" s="385"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v>0</v>
      </c>
      <c r="F84" s="299">
        <f t="shared" si="1"/>
        <v>0</v>
      </c>
      <c r="G84" s="300">
        <v>0</v>
      </c>
      <c r="H84" s="301">
        <v>0</v>
      </c>
      <c r="I84" s="301">
        <v>0</v>
      </c>
      <c r="J84" s="302"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v>0</v>
      </c>
      <c r="F85" s="304">
        <f t="shared" si="1"/>
        <v>0</v>
      </c>
      <c r="G85" s="305">
        <v>0</v>
      </c>
      <c r="H85" s="306">
        <v>0</v>
      </c>
      <c r="I85" s="306">
        <v>0</v>
      </c>
      <c r="J85" s="307"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-320638</v>
      </c>
      <c r="G86" s="310">
        <f aca="true" t="shared" si="10" ref="G86:M86">+G87+G88</f>
        <v>-341572</v>
      </c>
      <c r="H86" s="311">
        <f>+H87+H88</f>
        <v>0</v>
      </c>
      <c r="I86" s="311">
        <f>+I87+I88</f>
        <v>105</v>
      </c>
      <c r="J86" s="312">
        <f>+J87+J88</f>
        <v>20829</v>
      </c>
      <c r="K86" s="387">
        <f t="shared" si="10"/>
        <v>0</v>
      </c>
      <c r="L86" s="387">
        <f t="shared" si="10"/>
        <v>0</v>
      </c>
      <c r="M86" s="387">
        <f t="shared" si="10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v>0</v>
      </c>
      <c r="F87" s="367">
        <f t="shared" si="1"/>
        <v>0</v>
      </c>
      <c r="G87" s="368">
        <v>0</v>
      </c>
      <c r="H87" s="369">
        <v>0</v>
      </c>
      <c r="I87" s="369">
        <v>0</v>
      </c>
      <c r="J87" s="370"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v>0</v>
      </c>
      <c r="F88" s="382">
        <f t="shared" si="1"/>
        <v>-320638</v>
      </c>
      <c r="G88" s="383">
        <v>-341572</v>
      </c>
      <c r="H88" s="384">
        <v>0</v>
      </c>
      <c r="I88" s="384">
        <v>105</v>
      </c>
      <c r="J88" s="385">
        <v>20829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v>0</v>
      </c>
      <c r="F89" s="299">
        <f aca="true" t="shared" si="11" ref="F89:F96">+G89+H89+I89+J89</f>
        <v>0</v>
      </c>
      <c r="G89" s="300">
        <v>0</v>
      </c>
      <c r="H89" s="301">
        <v>0</v>
      </c>
      <c r="I89" s="301">
        <v>0</v>
      </c>
      <c r="J89" s="302"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v>0</v>
      </c>
      <c r="F90" s="304">
        <f t="shared" si="11"/>
        <v>0</v>
      </c>
      <c r="G90" s="305">
        <v>0</v>
      </c>
      <c r="H90" s="306">
        <v>0</v>
      </c>
      <c r="I90" s="306">
        <v>0</v>
      </c>
      <c r="J90" s="307"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v>0</v>
      </c>
      <c r="F91" s="168">
        <f t="shared" si="11"/>
        <v>-3</v>
      </c>
      <c r="G91" s="169">
        <v>0</v>
      </c>
      <c r="H91" s="170">
        <v>0</v>
      </c>
      <c r="I91" s="170">
        <v>-3</v>
      </c>
      <c r="J91" s="171"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v>0</v>
      </c>
      <c r="F92" s="168">
        <f t="shared" si="11"/>
        <v>0</v>
      </c>
      <c r="G92" s="169">
        <v>0</v>
      </c>
      <c r="H92" s="170">
        <v>0</v>
      </c>
      <c r="I92" s="170">
        <v>0</v>
      </c>
      <c r="J92" s="171"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v>0</v>
      </c>
      <c r="F93" s="168">
        <f t="shared" si="11"/>
        <v>0</v>
      </c>
      <c r="G93" s="169">
        <v>0</v>
      </c>
      <c r="H93" s="170">
        <v>0</v>
      </c>
      <c r="I93" s="170">
        <v>0</v>
      </c>
      <c r="J93" s="171"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v>0</v>
      </c>
      <c r="F94" s="168">
        <f t="shared" si="11"/>
        <v>0</v>
      </c>
      <c r="G94" s="169">
        <v>0</v>
      </c>
      <c r="H94" s="170">
        <v>0</v>
      </c>
      <c r="I94" s="170">
        <v>0</v>
      </c>
      <c r="J94" s="171"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v>0</v>
      </c>
      <c r="F95" s="120">
        <f t="shared" si="11"/>
        <v>0</v>
      </c>
      <c r="G95" s="121">
        <v>-21484</v>
      </c>
      <c r="H95" s="122">
        <v>0</v>
      </c>
      <c r="I95" s="122">
        <v>21484</v>
      </c>
      <c r="J95" s="123"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v>0</v>
      </c>
      <c r="F96" s="396">
        <f t="shared" si="11"/>
        <v>0</v>
      </c>
      <c r="G96" s="397">
        <v>0</v>
      </c>
      <c r="H96" s="398">
        <v>0</v>
      </c>
      <c r="I96" s="398">
        <v>0</v>
      </c>
      <c r="J96" s="399"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2" ref="E105:J105">+E$64+E$66</f>
        <v>0</v>
      </c>
      <c r="F105" s="418">
        <f t="shared" si="12"/>
        <v>0</v>
      </c>
      <c r="G105" s="419">
        <f t="shared" si="12"/>
        <v>0</v>
      </c>
      <c r="H105" s="419">
        <f t="shared" si="12"/>
        <v>0</v>
      </c>
      <c r="I105" s="419">
        <f t="shared" si="12"/>
        <v>0</v>
      </c>
      <c r="J105" s="419">
        <f t="shared" si="12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46" t="s">
        <v>182</v>
      </c>
      <c r="C107" s="421"/>
      <c r="D107" s="421"/>
      <c r="E107" s="425"/>
      <c r="F107" s="19"/>
      <c r="G107" s="426" t="s">
        <v>181</v>
      </c>
      <c r="H107" s="426">
        <v>0</v>
      </c>
      <c r="I107" s="427"/>
      <c r="J107" s="428">
        <v>45202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29" t="s">
        <v>169</v>
      </c>
      <c r="C108" s="430"/>
      <c r="D108" s="430"/>
      <c r="E108" s="431"/>
      <c r="F108" s="431"/>
      <c r="G108" s="457" t="s">
        <v>170</v>
      </c>
      <c r="H108" s="457"/>
      <c r="I108" s="432"/>
      <c r="J108" s="433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4" t="s">
        <v>172</v>
      </c>
      <c r="C109" s="1"/>
      <c r="D109" s="1"/>
      <c r="E109" s="435" t="s">
        <v>183</v>
      </c>
      <c r="F109" s="436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7"/>
      <c r="C110" s="437"/>
      <c r="D110" s="421"/>
      <c r="E110" s="448">
        <v>0</v>
      </c>
      <c r="F110" s="448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7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8" t="s">
        <v>173</v>
      </c>
      <c r="C113" s="421"/>
      <c r="D113" s="421"/>
      <c r="E113" s="436" t="s">
        <v>183</v>
      </c>
      <c r="F113" s="436"/>
      <c r="G113" s="3"/>
      <c r="H113" s="438" t="s">
        <v>174</v>
      </c>
      <c r="I113" s="439" t="s">
        <v>184</v>
      </c>
      <c r="J113" s="440"/>
      <c r="K113" s="420"/>
      <c r="L113" s="420"/>
      <c r="M113" s="420"/>
      <c r="N113" s="415"/>
      <c r="O113" s="441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8">
        <v>0</v>
      </c>
      <c r="F114" s="448"/>
      <c r="G114" s="442"/>
      <c r="H114" s="3"/>
      <c r="I114" s="448">
        <v>0</v>
      </c>
      <c r="J114" s="448"/>
      <c r="K114" s="420"/>
      <c r="L114" s="420"/>
      <c r="M114" s="420"/>
      <c r="N114" s="415"/>
      <c r="O114" s="443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4"/>
      <c r="B115" s="444"/>
      <c r="C115" s="444"/>
      <c r="D115" s="444"/>
      <c r="E115" s="445"/>
      <c r="F115" s="445"/>
      <c r="G115" s="445"/>
      <c r="H115" s="445"/>
      <c r="I115" s="445"/>
      <c r="J115" s="445"/>
      <c r="K115" s="445"/>
      <c r="L115" s="445"/>
      <c r="M115" s="445"/>
      <c r="N115" s="444"/>
      <c r="O115" s="444"/>
      <c r="P115" s="444"/>
      <c r="Q115" s="444"/>
    </row>
    <row r="116" spans="1:17" ht="12.75">
      <c r="A116" s="444"/>
      <c r="B116" s="444"/>
      <c r="C116" s="444"/>
      <c r="D116" s="444"/>
      <c r="E116" s="445"/>
      <c r="F116" s="445"/>
      <c r="G116" s="445"/>
      <c r="H116" s="445"/>
      <c r="I116" s="445"/>
      <c r="J116" s="445"/>
      <c r="K116" s="445"/>
      <c r="L116" s="445"/>
      <c r="M116" s="445"/>
      <c r="N116" s="444"/>
      <c r="O116" s="444"/>
      <c r="P116" s="444"/>
      <c r="Q116" s="444"/>
    </row>
    <row r="117" spans="1:17" ht="12.75">
      <c r="A117" s="444"/>
      <c r="B117" s="444"/>
      <c r="C117" s="444"/>
      <c r="D117" s="444"/>
      <c r="E117" s="445"/>
      <c r="F117" s="445"/>
      <c r="G117" s="445"/>
      <c r="H117" s="445"/>
      <c r="I117" s="445"/>
      <c r="J117" s="445"/>
      <c r="K117" s="445"/>
      <c r="L117" s="445"/>
      <c r="M117" s="445"/>
      <c r="N117" s="444"/>
      <c r="O117" s="444"/>
      <c r="P117" s="444"/>
      <c r="Q117" s="444"/>
    </row>
    <row r="118" spans="1:17" ht="12.75">
      <c r="A118" s="444"/>
      <c r="B118" s="444"/>
      <c r="C118" s="444"/>
      <c r="D118" s="444"/>
      <c r="E118" s="445"/>
      <c r="F118" s="445"/>
      <c r="G118" s="445"/>
      <c r="H118" s="445"/>
      <c r="I118" s="445"/>
      <c r="J118" s="445"/>
      <c r="K118" s="445"/>
      <c r="L118" s="445"/>
      <c r="M118" s="445"/>
      <c r="N118" s="444"/>
      <c r="O118" s="444"/>
      <c r="P118" s="444"/>
      <c r="Q118" s="444"/>
    </row>
    <row r="119" spans="1:17" ht="12.75">
      <c r="A119" s="444"/>
      <c r="B119" s="444"/>
      <c r="C119" s="444"/>
      <c r="D119" s="444"/>
      <c r="E119" s="445"/>
      <c r="F119" s="445"/>
      <c r="G119" s="445"/>
      <c r="H119" s="445"/>
      <c r="I119" s="445"/>
      <c r="J119" s="445"/>
      <c r="K119" s="445"/>
      <c r="L119" s="445"/>
      <c r="M119" s="445"/>
      <c r="N119" s="444"/>
      <c r="O119" s="444"/>
      <c r="P119" s="444"/>
      <c r="Q119" s="444"/>
    </row>
    <row r="120" spans="1:17" ht="12.75">
      <c r="A120" s="444"/>
      <c r="B120" s="444"/>
      <c r="C120" s="444"/>
      <c r="D120" s="444"/>
      <c r="E120" s="445"/>
      <c r="F120" s="445"/>
      <c r="G120" s="445"/>
      <c r="H120" s="445"/>
      <c r="I120" s="445"/>
      <c r="J120" s="445"/>
      <c r="K120" s="445"/>
      <c r="L120" s="445"/>
      <c r="M120" s="445"/>
      <c r="N120" s="444"/>
      <c r="O120" s="444"/>
      <c r="P120" s="444"/>
      <c r="Q120" s="444"/>
    </row>
    <row r="121" spans="1:17" ht="12.75">
      <c r="A121" s="444"/>
      <c r="B121" s="444"/>
      <c r="C121" s="444"/>
      <c r="D121" s="444"/>
      <c r="E121" s="445"/>
      <c r="F121" s="445"/>
      <c r="G121" s="445"/>
      <c r="H121" s="445"/>
      <c r="I121" s="445"/>
      <c r="J121" s="445"/>
      <c r="K121" s="445"/>
      <c r="L121" s="445"/>
      <c r="M121" s="445"/>
      <c r="N121" s="444"/>
      <c r="O121" s="444"/>
      <c r="P121" s="444"/>
      <c r="Q121" s="444"/>
    </row>
    <row r="122" spans="1:17" ht="12.75">
      <c r="A122" s="444"/>
      <c r="B122" s="444"/>
      <c r="C122" s="444"/>
      <c r="D122" s="444"/>
      <c r="E122" s="445"/>
      <c r="F122" s="445"/>
      <c r="G122" s="445"/>
      <c r="H122" s="445"/>
      <c r="I122" s="445"/>
      <c r="J122" s="445"/>
      <c r="K122" s="445"/>
      <c r="L122" s="445"/>
      <c r="M122" s="445"/>
      <c r="N122" s="444"/>
      <c r="O122" s="444"/>
      <c r="P122" s="444"/>
      <c r="Q122" s="444"/>
    </row>
    <row r="123" spans="1:17" ht="12.75">
      <c r="A123" s="444"/>
      <c r="B123" s="444"/>
      <c r="C123" s="444"/>
      <c r="D123" s="444"/>
      <c r="E123" s="445"/>
      <c r="F123" s="445"/>
      <c r="G123" s="445"/>
      <c r="H123" s="445"/>
      <c r="I123" s="445"/>
      <c r="J123" s="445"/>
      <c r="K123" s="445"/>
      <c r="L123" s="445"/>
      <c r="M123" s="445"/>
      <c r="N123" s="444"/>
      <c r="O123" s="444"/>
      <c r="P123" s="444"/>
      <c r="Q123" s="444"/>
    </row>
    <row r="124" spans="1:17" ht="12.75">
      <c r="A124" s="444"/>
      <c r="B124" s="444"/>
      <c r="C124" s="444"/>
      <c r="D124" s="444"/>
      <c r="E124" s="445"/>
      <c r="F124" s="445"/>
      <c r="G124" s="445"/>
      <c r="H124" s="445"/>
      <c r="I124" s="445"/>
      <c r="J124" s="445"/>
      <c r="K124" s="445"/>
      <c r="L124" s="445"/>
      <c r="M124" s="445"/>
      <c r="N124" s="444"/>
      <c r="O124" s="444"/>
      <c r="P124" s="444"/>
      <c r="Q124" s="444"/>
    </row>
    <row r="125" spans="1:17" ht="12.75">
      <c r="A125" s="444"/>
      <c r="B125" s="444"/>
      <c r="C125" s="444"/>
      <c r="D125" s="444"/>
      <c r="E125" s="445"/>
      <c r="F125" s="445"/>
      <c r="G125" s="445"/>
      <c r="H125" s="445"/>
      <c r="I125" s="445"/>
      <c r="J125" s="445"/>
      <c r="K125" s="445"/>
      <c r="L125" s="445"/>
      <c r="M125" s="445"/>
      <c r="N125" s="444"/>
      <c r="O125" s="444"/>
      <c r="P125" s="444"/>
      <c r="Q125" s="444"/>
    </row>
    <row r="126" spans="1:17" ht="12.75">
      <c r="A126" s="444"/>
      <c r="B126" s="444"/>
      <c r="C126" s="444"/>
      <c r="D126" s="444"/>
      <c r="E126" s="445"/>
      <c r="F126" s="445"/>
      <c r="G126" s="445"/>
      <c r="H126" s="445"/>
      <c r="I126" s="445"/>
      <c r="J126" s="445"/>
      <c r="K126" s="445"/>
      <c r="L126" s="445"/>
      <c r="M126" s="445"/>
      <c r="N126" s="444"/>
      <c r="O126" s="444"/>
      <c r="P126" s="444"/>
      <c r="Q126" s="444"/>
    </row>
    <row r="127" spans="1:17" ht="12.75">
      <c r="A127" s="444"/>
      <c r="B127" s="444"/>
      <c r="C127" s="444"/>
      <c r="D127" s="444"/>
      <c r="E127" s="445"/>
      <c r="F127" s="445"/>
      <c r="G127" s="445"/>
      <c r="H127" s="445"/>
      <c r="I127" s="445"/>
      <c r="J127" s="445"/>
      <c r="K127" s="445"/>
      <c r="L127" s="445"/>
      <c r="M127" s="445"/>
      <c r="N127" s="444"/>
      <c r="O127" s="444"/>
      <c r="P127" s="444"/>
      <c r="Q127" s="444"/>
    </row>
    <row r="128" spans="1:17" ht="12.75">
      <c r="A128" s="444"/>
      <c r="B128" s="444"/>
      <c r="C128" s="444"/>
      <c r="D128" s="444"/>
      <c r="E128" s="445"/>
      <c r="F128" s="445"/>
      <c r="G128" s="445"/>
      <c r="H128" s="445"/>
      <c r="I128" s="445"/>
      <c r="J128" s="445"/>
      <c r="K128" s="445"/>
      <c r="L128" s="445"/>
      <c r="M128" s="445"/>
      <c r="N128" s="444"/>
      <c r="O128" s="444"/>
      <c r="P128" s="444"/>
      <c r="Q128" s="444"/>
    </row>
    <row r="129" spans="1:17" ht="12.75">
      <c r="A129" s="444"/>
      <c r="B129" s="444"/>
      <c r="C129" s="444"/>
      <c r="D129" s="444"/>
      <c r="E129" s="445"/>
      <c r="F129" s="445"/>
      <c r="G129" s="445"/>
      <c r="H129" s="445"/>
      <c r="I129" s="445"/>
      <c r="J129" s="445"/>
      <c r="K129" s="445"/>
      <c r="L129" s="445"/>
      <c r="M129" s="445"/>
      <c r="N129" s="444"/>
      <c r="O129" s="444"/>
      <c r="P129" s="444"/>
      <c r="Q129" s="444"/>
    </row>
    <row r="130" spans="1:17" ht="12.75">
      <c r="A130" s="444"/>
      <c r="B130" s="444"/>
      <c r="C130" s="444"/>
      <c r="D130" s="444"/>
      <c r="E130" s="445"/>
      <c r="F130" s="445"/>
      <c r="G130" s="445"/>
      <c r="H130" s="445"/>
      <c r="I130" s="445"/>
      <c r="J130" s="445"/>
      <c r="K130" s="445"/>
      <c r="L130" s="445"/>
      <c r="M130" s="445"/>
      <c r="N130" s="444"/>
      <c r="O130" s="444"/>
      <c r="P130" s="444"/>
      <c r="Q130" s="444"/>
    </row>
    <row r="131" spans="1:17" ht="12.75">
      <c r="A131" s="444"/>
      <c r="B131" s="444"/>
      <c r="C131" s="444"/>
      <c r="D131" s="444"/>
      <c r="E131" s="445"/>
      <c r="F131" s="445"/>
      <c r="G131" s="445"/>
      <c r="H131" s="445"/>
      <c r="I131" s="445"/>
      <c r="J131" s="445"/>
      <c r="K131" s="445"/>
      <c r="L131" s="445"/>
      <c r="M131" s="445"/>
      <c r="N131" s="444"/>
      <c r="O131" s="444"/>
      <c r="P131" s="444"/>
      <c r="Q131" s="444"/>
    </row>
    <row r="132" spans="1:17" ht="12.75">
      <c r="A132" s="444"/>
      <c r="B132" s="444"/>
      <c r="C132" s="444"/>
      <c r="D132" s="444"/>
      <c r="E132" s="445"/>
      <c r="F132" s="445"/>
      <c r="G132" s="445"/>
      <c r="H132" s="445"/>
      <c r="I132" s="445"/>
      <c r="J132" s="445"/>
      <c r="K132" s="445"/>
      <c r="L132" s="445"/>
      <c r="M132" s="445"/>
      <c r="N132" s="444"/>
      <c r="O132" s="444"/>
      <c r="P132" s="444"/>
      <c r="Q132" s="444"/>
    </row>
    <row r="133" spans="1:17" ht="12.75">
      <c r="A133" s="444"/>
      <c r="B133" s="444"/>
      <c r="C133" s="444"/>
      <c r="D133" s="444"/>
      <c r="E133" s="445"/>
      <c r="F133" s="445"/>
      <c r="G133" s="445"/>
      <c r="H133" s="445"/>
      <c r="I133" s="445"/>
      <c r="J133" s="445"/>
      <c r="K133" s="445"/>
      <c r="L133" s="445"/>
      <c r="M133" s="445"/>
      <c r="N133" s="444"/>
      <c r="O133" s="444"/>
      <c r="P133" s="444"/>
      <c r="Q133" s="444"/>
    </row>
    <row r="134" spans="1:17" ht="12.75">
      <c r="A134" s="444"/>
      <c r="B134" s="444"/>
      <c r="C134" s="444"/>
      <c r="D134" s="444"/>
      <c r="E134" s="445"/>
      <c r="F134" s="445"/>
      <c r="G134" s="445"/>
      <c r="H134" s="445"/>
      <c r="I134" s="445"/>
      <c r="J134" s="445"/>
      <c r="K134" s="445"/>
      <c r="L134" s="445"/>
      <c r="M134" s="445"/>
      <c r="N134" s="444"/>
      <c r="O134" s="444"/>
      <c r="P134" s="444"/>
      <c r="Q134" s="444"/>
    </row>
    <row r="135" spans="1:17" ht="12.75">
      <c r="A135" s="444"/>
      <c r="B135" s="444"/>
      <c r="C135" s="444"/>
      <c r="D135" s="444"/>
      <c r="E135" s="445"/>
      <c r="F135" s="445"/>
      <c r="G135" s="445"/>
      <c r="H135" s="445"/>
      <c r="I135" s="445"/>
      <c r="J135" s="445"/>
      <c r="K135" s="445"/>
      <c r="L135" s="445"/>
      <c r="M135" s="445"/>
      <c r="N135" s="444"/>
      <c r="O135" s="444"/>
      <c r="P135" s="444"/>
      <c r="Q135" s="444"/>
    </row>
    <row r="136" spans="1:17" ht="12.75">
      <c r="A136" s="444"/>
      <c r="B136" s="444"/>
      <c r="C136" s="444"/>
      <c r="D136" s="444"/>
      <c r="E136" s="445"/>
      <c r="F136" s="445"/>
      <c r="G136" s="445"/>
      <c r="H136" s="445"/>
      <c r="I136" s="445"/>
      <c r="J136" s="445"/>
      <c r="K136" s="445"/>
      <c r="L136" s="445"/>
      <c r="M136" s="445"/>
      <c r="N136" s="444"/>
      <c r="O136" s="444"/>
      <c r="P136" s="444"/>
      <c r="Q136" s="444"/>
    </row>
    <row r="137" spans="1:17" ht="12.75">
      <c r="A137" s="444"/>
      <c r="B137" s="444"/>
      <c r="C137" s="444"/>
      <c r="D137" s="444"/>
      <c r="E137" s="445"/>
      <c r="F137" s="445"/>
      <c r="G137" s="445"/>
      <c r="H137" s="445"/>
      <c r="I137" s="445"/>
      <c r="J137" s="445"/>
      <c r="K137" s="445"/>
      <c r="L137" s="445"/>
      <c r="M137" s="445"/>
      <c r="N137" s="444"/>
      <c r="O137" s="444"/>
      <c r="P137" s="444"/>
      <c r="Q137" s="444"/>
    </row>
    <row r="138" spans="1:17" ht="12.75">
      <c r="A138" s="444"/>
      <c r="B138" s="444"/>
      <c r="C138" s="444"/>
      <c r="D138" s="444"/>
      <c r="E138" s="445"/>
      <c r="F138" s="445"/>
      <c r="G138" s="445"/>
      <c r="H138" s="445"/>
      <c r="I138" s="445"/>
      <c r="J138" s="445"/>
      <c r="K138" s="445"/>
      <c r="L138" s="445"/>
      <c r="M138" s="445"/>
      <c r="N138" s="444"/>
      <c r="O138" s="444"/>
      <c r="P138" s="444"/>
      <c r="Q138" s="444"/>
    </row>
    <row r="139" spans="1:17" ht="12.75">
      <c r="A139" s="444"/>
      <c r="B139" s="444"/>
      <c r="C139" s="444"/>
      <c r="D139" s="444"/>
      <c r="E139" s="445"/>
      <c r="F139" s="445"/>
      <c r="G139" s="445"/>
      <c r="H139" s="445"/>
      <c r="I139" s="445"/>
      <c r="J139" s="445"/>
      <c r="K139" s="445"/>
      <c r="L139" s="445"/>
      <c r="M139" s="445"/>
      <c r="N139" s="444"/>
      <c r="O139" s="444"/>
      <c r="P139" s="444"/>
      <c r="Q139" s="444"/>
    </row>
    <row r="140" spans="1:17" ht="12.75">
      <c r="A140" s="444"/>
      <c r="B140" s="444"/>
      <c r="C140" s="444"/>
      <c r="D140" s="444"/>
      <c r="E140" s="445"/>
      <c r="F140" s="445"/>
      <c r="G140" s="445"/>
      <c r="H140" s="445"/>
      <c r="I140" s="445"/>
      <c r="J140" s="445"/>
      <c r="K140" s="445"/>
      <c r="L140" s="445"/>
      <c r="M140" s="445"/>
      <c r="N140" s="444"/>
      <c r="O140" s="444"/>
      <c r="P140" s="444"/>
      <c r="Q140" s="444"/>
    </row>
    <row r="141" spans="1:17" ht="12.75">
      <c r="A141" s="444"/>
      <c r="B141" s="444"/>
      <c r="C141" s="444"/>
      <c r="D141" s="444"/>
      <c r="E141" s="445"/>
      <c r="F141" s="445"/>
      <c r="G141" s="445"/>
      <c r="H141" s="445"/>
      <c r="I141" s="445"/>
      <c r="J141" s="445"/>
      <c r="K141" s="445"/>
      <c r="L141" s="445"/>
      <c r="M141" s="445"/>
      <c r="N141" s="444"/>
      <c r="O141" s="444"/>
      <c r="P141" s="444"/>
      <c r="Q141" s="444"/>
    </row>
    <row r="142" spans="1:17" ht="12.75">
      <c r="A142" s="444"/>
      <c r="B142" s="444"/>
      <c r="C142" s="444"/>
      <c r="D142" s="444"/>
      <c r="E142" s="445"/>
      <c r="F142" s="445"/>
      <c r="G142" s="445"/>
      <c r="H142" s="445"/>
      <c r="I142" s="445"/>
      <c r="J142" s="445"/>
      <c r="K142" s="445"/>
      <c r="L142" s="445"/>
      <c r="M142" s="445"/>
      <c r="N142" s="444"/>
      <c r="O142" s="444"/>
      <c r="P142" s="444"/>
      <c r="Q142" s="444"/>
    </row>
    <row r="143" spans="1:17" ht="12.75">
      <c r="A143" s="444"/>
      <c r="B143" s="444"/>
      <c r="C143" s="444"/>
      <c r="D143" s="444"/>
      <c r="E143" s="445"/>
      <c r="F143" s="445"/>
      <c r="G143" s="445"/>
      <c r="H143" s="445"/>
      <c r="I143" s="445"/>
      <c r="J143" s="445"/>
      <c r="K143" s="445"/>
      <c r="L143" s="445"/>
      <c r="M143" s="445"/>
      <c r="N143" s="444"/>
      <c r="O143" s="444"/>
      <c r="P143" s="444"/>
      <c r="Q143" s="444"/>
    </row>
    <row r="144" spans="1:17" ht="12.75">
      <c r="A144" s="444"/>
      <c r="B144" s="444"/>
      <c r="C144" s="444"/>
      <c r="D144" s="444"/>
      <c r="E144" s="445"/>
      <c r="F144" s="445"/>
      <c r="G144" s="445"/>
      <c r="H144" s="445"/>
      <c r="I144" s="445"/>
      <c r="J144" s="445"/>
      <c r="K144" s="445"/>
      <c r="L144" s="445"/>
      <c r="M144" s="445"/>
      <c r="N144" s="444"/>
      <c r="O144" s="444"/>
      <c r="P144" s="444"/>
      <c r="Q144" s="444"/>
    </row>
    <row r="145" spans="1:17" ht="12.75">
      <c r="A145" s="444"/>
      <c r="B145" s="444"/>
      <c r="C145" s="444"/>
      <c r="D145" s="444"/>
      <c r="E145" s="445"/>
      <c r="F145" s="445"/>
      <c r="G145" s="445"/>
      <c r="H145" s="445"/>
      <c r="I145" s="445"/>
      <c r="J145" s="445"/>
      <c r="K145" s="445"/>
      <c r="L145" s="445"/>
      <c r="M145" s="445"/>
      <c r="N145" s="444"/>
      <c r="O145" s="444"/>
      <c r="P145" s="444"/>
      <c r="Q145" s="444"/>
    </row>
    <row r="146" spans="1:17" ht="12.75">
      <c r="A146" s="444"/>
      <c r="B146" s="444"/>
      <c r="C146" s="444"/>
      <c r="D146" s="444"/>
      <c r="E146" s="445"/>
      <c r="F146" s="445"/>
      <c r="G146" s="445"/>
      <c r="H146" s="445"/>
      <c r="I146" s="445"/>
      <c r="J146" s="445"/>
      <c r="K146" s="445"/>
      <c r="L146" s="445"/>
      <c r="M146" s="445"/>
      <c r="N146" s="444"/>
      <c r="O146" s="444"/>
      <c r="P146" s="444"/>
      <c r="Q146" s="444"/>
    </row>
    <row r="147" spans="1:17" ht="12.75">
      <c r="A147" s="444"/>
      <c r="B147" s="444"/>
      <c r="C147" s="444"/>
      <c r="D147" s="444"/>
      <c r="E147" s="445"/>
      <c r="F147" s="445"/>
      <c r="G147" s="445"/>
      <c r="H147" s="445"/>
      <c r="I147" s="445"/>
      <c r="J147" s="445"/>
      <c r="K147" s="445"/>
      <c r="L147" s="445"/>
      <c r="M147" s="445"/>
      <c r="N147" s="444"/>
      <c r="O147" s="444"/>
      <c r="P147" s="444"/>
      <c r="Q147" s="444"/>
    </row>
    <row r="148" spans="1:17" ht="12.75">
      <c r="A148" s="444"/>
      <c r="B148" s="444"/>
      <c r="C148" s="444"/>
      <c r="D148" s="444"/>
      <c r="E148" s="445"/>
      <c r="F148" s="445"/>
      <c r="G148" s="445"/>
      <c r="H148" s="445"/>
      <c r="I148" s="445"/>
      <c r="J148" s="445"/>
      <c r="K148" s="445"/>
      <c r="L148" s="445"/>
      <c r="M148" s="445"/>
      <c r="N148" s="444"/>
      <c r="O148" s="444"/>
      <c r="P148" s="444"/>
      <c r="Q148" s="444"/>
    </row>
    <row r="149" spans="1:17" ht="12.75">
      <c r="A149" s="444"/>
      <c r="B149" s="444"/>
      <c r="C149" s="444"/>
      <c r="D149" s="444"/>
      <c r="E149" s="445"/>
      <c r="F149" s="445"/>
      <c r="G149" s="445"/>
      <c r="H149" s="445"/>
      <c r="I149" s="445"/>
      <c r="J149" s="445"/>
      <c r="K149" s="445"/>
      <c r="L149" s="445"/>
      <c r="M149" s="445"/>
      <c r="N149" s="444"/>
      <c r="O149" s="444"/>
      <c r="P149" s="444"/>
      <c r="Q149" s="444"/>
    </row>
    <row r="150" spans="1:17" ht="12.75">
      <c r="A150" s="444"/>
      <c r="B150" s="444"/>
      <c r="C150" s="444"/>
      <c r="D150" s="444"/>
      <c r="E150" s="445"/>
      <c r="F150" s="445"/>
      <c r="G150" s="445"/>
      <c r="H150" s="445"/>
      <c r="I150" s="445"/>
      <c r="J150" s="445"/>
      <c r="K150" s="445"/>
      <c r="L150" s="445"/>
      <c r="M150" s="445"/>
      <c r="N150" s="444"/>
      <c r="O150" s="444"/>
      <c r="P150" s="444"/>
      <c r="Q150" s="444"/>
    </row>
    <row r="151" spans="1:17" ht="12.75">
      <c r="A151" s="444"/>
      <c r="B151" s="444"/>
      <c r="C151" s="444"/>
      <c r="D151" s="444"/>
      <c r="E151" s="445"/>
      <c r="F151" s="445"/>
      <c r="G151" s="445"/>
      <c r="H151" s="445"/>
      <c r="I151" s="445"/>
      <c r="J151" s="445"/>
      <c r="K151" s="445"/>
      <c r="L151" s="445"/>
      <c r="M151" s="445"/>
      <c r="N151" s="444"/>
      <c r="O151" s="444"/>
      <c r="P151" s="444"/>
      <c r="Q151" s="444"/>
    </row>
    <row r="152" spans="1:17" ht="12.75">
      <c r="A152" s="444"/>
      <c r="B152" s="444"/>
      <c r="C152" s="444"/>
      <c r="D152" s="444"/>
      <c r="E152" s="445"/>
      <c r="F152" s="445"/>
      <c r="G152" s="445"/>
      <c r="H152" s="445"/>
      <c r="I152" s="445"/>
      <c r="J152" s="445"/>
      <c r="K152" s="445"/>
      <c r="L152" s="445"/>
      <c r="M152" s="445"/>
      <c r="N152" s="444"/>
      <c r="O152" s="444"/>
      <c r="P152" s="444"/>
      <c r="Q152" s="444"/>
    </row>
    <row r="153" spans="1:17" ht="12.75">
      <c r="A153" s="444"/>
      <c r="B153" s="444"/>
      <c r="C153" s="444"/>
      <c r="D153" s="444"/>
      <c r="E153" s="445"/>
      <c r="F153" s="445"/>
      <c r="G153" s="445"/>
      <c r="H153" s="445"/>
      <c r="I153" s="445"/>
      <c r="J153" s="445"/>
      <c r="K153" s="445"/>
      <c r="L153" s="445"/>
      <c r="M153" s="445"/>
      <c r="N153" s="444"/>
      <c r="O153" s="444"/>
      <c r="P153" s="444"/>
      <c r="Q153" s="444"/>
    </row>
    <row r="154" spans="1:17" ht="12.75">
      <c r="A154" s="444"/>
      <c r="B154" s="444"/>
      <c r="C154" s="444"/>
      <c r="D154" s="444"/>
      <c r="E154" s="445"/>
      <c r="F154" s="445"/>
      <c r="G154" s="445"/>
      <c r="H154" s="445"/>
      <c r="I154" s="445"/>
      <c r="J154" s="445"/>
      <c r="K154" s="445"/>
      <c r="L154" s="445"/>
      <c r="M154" s="445"/>
      <c r="N154" s="444"/>
      <c r="O154" s="444"/>
      <c r="P154" s="444"/>
      <c r="Q154" s="444"/>
    </row>
    <row r="155" spans="1:17" ht="12.75">
      <c r="A155" s="444"/>
      <c r="B155" s="444"/>
      <c r="C155" s="444"/>
      <c r="D155" s="444"/>
      <c r="E155" s="445"/>
      <c r="F155" s="445"/>
      <c r="G155" s="445"/>
      <c r="H155" s="445"/>
      <c r="I155" s="445"/>
      <c r="J155" s="445"/>
      <c r="K155" s="445"/>
      <c r="L155" s="445"/>
      <c r="M155" s="445"/>
      <c r="N155" s="444"/>
      <c r="O155" s="444"/>
      <c r="P155" s="444"/>
      <c r="Q155" s="444"/>
    </row>
    <row r="156" spans="1:17" ht="12.75">
      <c r="A156" s="444"/>
      <c r="B156" s="444"/>
      <c r="C156" s="444"/>
      <c r="D156" s="444"/>
      <c r="E156" s="445"/>
      <c r="F156" s="445"/>
      <c r="G156" s="445"/>
      <c r="H156" s="445"/>
      <c r="I156" s="445"/>
      <c r="J156" s="445"/>
      <c r="K156" s="445"/>
      <c r="L156" s="445"/>
      <c r="M156" s="445"/>
      <c r="N156" s="444"/>
      <c r="O156" s="444"/>
      <c r="P156" s="444"/>
      <c r="Q156" s="444"/>
    </row>
    <row r="157" spans="1:17" ht="12.75">
      <c r="A157" s="444"/>
      <c r="B157" s="444"/>
      <c r="C157" s="444"/>
      <c r="D157" s="444"/>
      <c r="E157" s="445"/>
      <c r="F157" s="445"/>
      <c r="G157" s="445"/>
      <c r="H157" s="445"/>
      <c r="I157" s="445"/>
      <c r="J157" s="445"/>
      <c r="K157" s="445"/>
      <c r="L157" s="445"/>
      <c r="M157" s="445"/>
      <c r="N157" s="444"/>
      <c r="O157" s="444"/>
      <c r="P157" s="444"/>
      <c r="Q157" s="444"/>
    </row>
    <row r="158" spans="1:17" ht="12.75">
      <c r="A158" s="444"/>
      <c r="B158" s="444"/>
      <c r="C158" s="444"/>
      <c r="D158" s="444"/>
      <c r="E158" s="445"/>
      <c r="F158" s="445"/>
      <c r="G158" s="445"/>
      <c r="H158" s="445"/>
      <c r="I158" s="445"/>
      <c r="J158" s="445"/>
      <c r="K158" s="445"/>
      <c r="L158" s="445"/>
      <c r="M158" s="445"/>
      <c r="N158" s="444"/>
      <c r="O158" s="444"/>
      <c r="P158" s="444"/>
      <c r="Q158" s="444"/>
    </row>
    <row r="159" spans="1:17" ht="12.75">
      <c r="A159" s="444"/>
      <c r="B159" s="444"/>
      <c r="C159" s="444"/>
      <c r="D159" s="444"/>
      <c r="E159" s="445"/>
      <c r="F159" s="445"/>
      <c r="G159" s="445"/>
      <c r="H159" s="445"/>
      <c r="I159" s="445"/>
      <c r="J159" s="445"/>
      <c r="K159" s="445"/>
      <c r="L159" s="445"/>
      <c r="M159" s="445"/>
      <c r="N159" s="444"/>
      <c r="O159" s="444"/>
      <c r="P159" s="444"/>
      <c r="Q159" s="444"/>
    </row>
    <row r="160" spans="1:17" ht="12.75">
      <c r="A160" s="444"/>
      <c r="B160" s="444"/>
      <c r="C160" s="444"/>
      <c r="D160" s="444"/>
      <c r="E160" s="445"/>
      <c r="F160" s="445"/>
      <c r="G160" s="445"/>
      <c r="H160" s="445"/>
      <c r="I160" s="445"/>
      <c r="J160" s="445"/>
      <c r="K160" s="445"/>
      <c r="L160" s="445"/>
      <c r="M160" s="445"/>
      <c r="N160" s="444"/>
      <c r="O160" s="444"/>
      <c r="P160" s="444"/>
      <c r="Q160" s="444"/>
    </row>
    <row r="161" spans="1:17" ht="12.75">
      <c r="A161" s="444"/>
      <c r="B161" s="444"/>
      <c r="C161" s="444"/>
      <c r="D161" s="444"/>
      <c r="E161" s="445"/>
      <c r="F161" s="445"/>
      <c r="G161" s="445"/>
      <c r="H161" s="445"/>
      <c r="I161" s="445"/>
      <c r="J161" s="445"/>
      <c r="K161" s="445"/>
      <c r="L161" s="445"/>
      <c r="M161" s="445"/>
      <c r="N161" s="444"/>
      <c r="O161" s="444"/>
      <c r="P161" s="444"/>
      <c r="Q161" s="444"/>
    </row>
    <row r="162" spans="1:17" ht="12.75">
      <c r="A162" s="444"/>
      <c r="B162" s="444"/>
      <c r="C162" s="444"/>
      <c r="D162" s="444"/>
      <c r="E162" s="445"/>
      <c r="F162" s="445"/>
      <c r="G162" s="445"/>
      <c r="H162" s="445"/>
      <c r="I162" s="445"/>
      <c r="J162" s="445"/>
      <c r="K162" s="445"/>
      <c r="L162" s="445"/>
      <c r="M162" s="445"/>
      <c r="N162" s="444"/>
      <c r="O162" s="444"/>
      <c r="P162" s="444"/>
      <c r="Q162" s="444"/>
    </row>
    <row r="163" spans="1:17" ht="12.75">
      <c r="A163" s="444"/>
      <c r="B163" s="444"/>
      <c r="C163" s="444"/>
      <c r="D163" s="444"/>
      <c r="E163" s="445"/>
      <c r="F163" s="445"/>
      <c r="G163" s="445"/>
      <c r="H163" s="445"/>
      <c r="I163" s="445"/>
      <c r="J163" s="445"/>
      <c r="K163" s="445"/>
      <c r="L163" s="445"/>
      <c r="M163" s="445"/>
      <c r="N163" s="444"/>
      <c r="O163" s="444"/>
      <c r="P163" s="444"/>
      <c r="Q163" s="444"/>
    </row>
    <row r="164" spans="1:17" ht="12.75">
      <c r="A164" s="444"/>
      <c r="B164" s="444"/>
      <c r="C164" s="444"/>
      <c r="D164" s="444"/>
      <c r="E164" s="445"/>
      <c r="F164" s="445"/>
      <c r="G164" s="445"/>
      <c r="H164" s="445"/>
      <c r="I164" s="445"/>
      <c r="J164" s="445"/>
      <c r="K164" s="445"/>
      <c r="L164" s="445"/>
      <c r="M164" s="445"/>
      <c r="N164" s="444"/>
      <c r="O164" s="444"/>
      <c r="P164" s="444"/>
      <c r="Q164" s="444"/>
    </row>
    <row r="165" spans="1:17" ht="12.75">
      <c r="A165" s="444"/>
      <c r="B165" s="444"/>
      <c r="C165" s="444"/>
      <c r="D165" s="444"/>
      <c r="E165" s="445"/>
      <c r="F165" s="445"/>
      <c r="G165" s="445"/>
      <c r="H165" s="445"/>
      <c r="I165" s="445"/>
      <c r="J165" s="445"/>
      <c r="K165" s="445"/>
      <c r="L165" s="445"/>
      <c r="M165" s="445"/>
      <c r="N165" s="444"/>
      <c r="O165" s="444"/>
      <c r="P165" s="444"/>
      <c r="Q165" s="444"/>
    </row>
    <row r="166" spans="1:17" ht="12.75">
      <c r="A166" s="444"/>
      <c r="B166" s="444"/>
      <c r="C166" s="444"/>
      <c r="D166" s="444"/>
      <c r="E166" s="445"/>
      <c r="F166" s="445"/>
      <c r="G166" s="445"/>
      <c r="H166" s="445"/>
      <c r="I166" s="445"/>
      <c r="J166" s="445"/>
      <c r="K166" s="445"/>
      <c r="L166" s="445"/>
      <c r="M166" s="445"/>
      <c r="N166" s="444"/>
      <c r="O166" s="444"/>
      <c r="P166" s="444"/>
      <c r="Q166" s="444"/>
    </row>
    <row r="167" spans="1:17" ht="12.75">
      <c r="A167" s="444"/>
      <c r="B167" s="444"/>
      <c r="C167" s="444"/>
      <c r="D167" s="444"/>
      <c r="E167" s="445"/>
      <c r="F167" s="445"/>
      <c r="G167" s="445"/>
      <c r="H167" s="445"/>
      <c r="I167" s="445"/>
      <c r="J167" s="445"/>
      <c r="K167" s="445"/>
      <c r="L167" s="445"/>
      <c r="M167" s="445"/>
      <c r="N167" s="444"/>
      <c r="O167" s="444"/>
      <c r="P167" s="444"/>
      <c r="Q167" s="444"/>
    </row>
    <row r="168" spans="1:17" ht="12.75">
      <c r="A168" s="444"/>
      <c r="B168" s="444"/>
      <c r="C168" s="444"/>
      <c r="D168" s="444"/>
      <c r="E168" s="445"/>
      <c r="F168" s="445"/>
      <c r="G168" s="445"/>
      <c r="H168" s="445"/>
      <c r="I168" s="445"/>
      <c r="J168" s="445"/>
      <c r="K168" s="445"/>
      <c r="L168" s="445"/>
      <c r="M168" s="445"/>
      <c r="N168" s="444"/>
      <c r="O168" s="444"/>
      <c r="P168" s="444"/>
      <c r="Q168" s="444"/>
    </row>
    <row r="169" spans="1:17" ht="12.75">
      <c r="A169" s="444"/>
      <c r="B169" s="444"/>
      <c r="C169" s="444"/>
      <c r="D169" s="444"/>
      <c r="E169" s="445"/>
      <c r="F169" s="445"/>
      <c r="G169" s="445"/>
      <c r="H169" s="445"/>
      <c r="I169" s="445"/>
      <c r="J169" s="445"/>
      <c r="K169" s="445"/>
      <c r="L169" s="445"/>
      <c r="M169" s="445"/>
      <c r="N169" s="444"/>
      <c r="O169" s="444"/>
      <c r="P169" s="444"/>
      <c r="Q169" s="444"/>
    </row>
    <row r="170" spans="1:17" ht="12.75">
      <c r="A170" s="444"/>
      <c r="B170" s="444"/>
      <c r="C170" s="444"/>
      <c r="D170" s="444"/>
      <c r="E170" s="445"/>
      <c r="F170" s="445"/>
      <c r="G170" s="445"/>
      <c r="H170" s="445"/>
      <c r="I170" s="445"/>
      <c r="J170" s="445"/>
      <c r="K170" s="445"/>
      <c r="L170" s="445"/>
      <c r="M170" s="445"/>
      <c r="N170" s="444"/>
      <c r="O170" s="444"/>
      <c r="P170" s="444"/>
      <c r="Q170" s="444"/>
    </row>
    <row r="171" spans="1:17" ht="12.75">
      <c r="A171" s="444"/>
      <c r="B171" s="444"/>
      <c r="C171" s="444"/>
      <c r="D171" s="444"/>
      <c r="E171" s="445"/>
      <c r="F171" s="445"/>
      <c r="G171" s="445"/>
      <c r="H171" s="445"/>
      <c r="I171" s="445"/>
      <c r="J171" s="445"/>
      <c r="K171" s="445"/>
      <c r="L171" s="445"/>
      <c r="M171" s="445"/>
      <c r="N171" s="444"/>
      <c r="O171" s="444"/>
      <c r="P171" s="444"/>
      <c r="Q171" s="444"/>
    </row>
    <row r="172" spans="1:17" ht="12.75">
      <c r="A172" s="444"/>
      <c r="B172" s="444"/>
      <c r="C172" s="444"/>
      <c r="D172" s="444"/>
      <c r="E172" s="445"/>
      <c r="F172" s="445"/>
      <c r="G172" s="445"/>
      <c r="H172" s="445"/>
      <c r="I172" s="445"/>
      <c r="J172" s="445"/>
      <c r="K172" s="445"/>
      <c r="L172" s="445"/>
      <c r="M172" s="445"/>
      <c r="N172" s="444"/>
      <c r="O172" s="444"/>
      <c r="P172" s="444"/>
      <c r="Q172" s="444"/>
    </row>
    <row r="173" spans="1:17" ht="12.75">
      <c r="A173" s="444"/>
      <c r="B173" s="444"/>
      <c r="C173" s="444"/>
      <c r="D173" s="444"/>
      <c r="E173" s="445"/>
      <c r="F173" s="445"/>
      <c r="G173" s="445"/>
      <c r="H173" s="445"/>
      <c r="I173" s="445"/>
      <c r="J173" s="445"/>
      <c r="K173" s="445"/>
      <c r="L173" s="445"/>
      <c r="M173" s="445"/>
      <c r="N173" s="444"/>
      <c r="O173" s="444"/>
      <c r="P173" s="444"/>
      <c r="Q173" s="444"/>
    </row>
    <row r="174" spans="1:17" ht="12.75">
      <c r="A174" s="444"/>
      <c r="B174" s="444"/>
      <c r="C174" s="444"/>
      <c r="D174" s="444"/>
      <c r="E174" s="445"/>
      <c r="F174" s="445"/>
      <c r="G174" s="445"/>
      <c r="H174" s="445"/>
      <c r="I174" s="445"/>
      <c r="J174" s="445"/>
      <c r="K174" s="445"/>
      <c r="L174" s="445"/>
      <c r="M174" s="445"/>
      <c r="N174" s="444"/>
      <c r="O174" s="444"/>
      <c r="P174" s="444"/>
      <c r="Q174" s="444"/>
    </row>
    <row r="175" spans="1:17" ht="12.75">
      <c r="A175" s="444"/>
      <c r="B175" s="444"/>
      <c r="C175" s="444"/>
      <c r="D175" s="444"/>
      <c r="E175" s="445"/>
      <c r="F175" s="445"/>
      <c r="G175" s="445"/>
      <c r="H175" s="445"/>
      <c r="I175" s="445"/>
      <c r="J175" s="445"/>
      <c r="K175" s="445"/>
      <c r="L175" s="445"/>
      <c r="M175" s="445"/>
      <c r="N175" s="444"/>
      <c r="O175" s="444"/>
      <c r="P175" s="444"/>
      <c r="Q175" s="444"/>
    </row>
    <row r="176" spans="1:17" ht="12.75">
      <c r="A176" s="444"/>
      <c r="B176" s="444"/>
      <c r="C176" s="444"/>
      <c r="D176" s="444"/>
      <c r="E176" s="445"/>
      <c r="F176" s="445"/>
      <c r="G176" s="445"/>
      <c r="H176" s="445"/>
      <c r="I176" s="445"/>
      <c r="J176" s="445"/>
      <c r="K176" s="445"/>
      <c r="L176" s="445"/>
      <c r="M176" s="445"/>
      <c r="N176" s="444"/>
      <c r="O176" s="444"/>
      <c r="P176" s="444"/>
      <c r="Q176" s="444"/>
    </row>
    <row r="177" spans="1:17" ht="12.75">
      <c r="A177" s="444"/>
      <c r="B177" s="444"/>
      <c r="C177" s="444"/>
      <c r="D177" s="444"/>
      <c r="E177" s="445"/>
      <c r="F177" s="445"/>
      <c r="G177" s="445"/>
      <c r="H177" s="445"/>
      <c r="I177" s="445"/>
      <c r="J177" s="445"/>
      <c r="K177" s="445"/>
      <c r="L177" s="445"/>
      <c r="M177" s="445"/>
      <c r="N177" s="444"/>
      <c r="O177" s="444"/>
      <c r="P177" s="444"/>
      <c r="Q177" s="444"/>
    </row>
    <row r="178" spans="1:17" ht="12.75">
      <c r="A178" s="444"/>
      <c r="B178" s="444"/>
      <c r="C178" s="444"/>
      <c r="D178" s="444"/>
      <c r="E178" s="445"/>
      <c r="F178" s="445"/>
      <c r="G178" s="445"/>
      <c r="H178" s="445"/>
      <c r="I178" s="445"/>
      <c r="J178" s="445"/>
      <c r="K178" s="445"/>
      <c r="L178" s="445"/>
      <c r="M178" s="445"/>
      <c r="N178" s="444"/>
      <c r="O178" s="444"/>
      <c r="P178" s="444"/>
      <c r="Q178" s="444"/>
    </row>
    <row r="179" spans="1:17" ht="12.75">
      <c r="A179" s="444"/>
      <c r="B179" s="444"/>
      <c r="C179" s="444"/>
      <c r="D179" s="444"/>
      <c r="E179" s="445"/>
      <c r="F179" s="445"/>
      <c r="G179" s="445"/>
      <c r="H179" s="445"/>
      <c r="I179" s="445"/>
      <c r="J179" s="445"/>
      <c r="K179" s="445"/>
      <c r="L179" s="445"/>
      <c r="M179" s="445"/>
      <c r="N179" s="444"/>
      <c r="O179" s="444"/>
      <c r="P179" s="444"/>
      <c r="Q179" s="444"/>
    </row>
    <row r="180" spans="1:17" ht="12.75">
      <c r="A180" s="444"/>
      <c r="B180" s="444"/>
      <c r="C180" s="444"/>
      <c r="D180" s="444"/>
      <c r="E180" s="445"/>
      <c r="F180" s="445"/>
      <c r="G180" s="445"/>
      <c r="H180" s="445"/>
      <c r="I180" s="445"/>
      <c r="J180" s="445"/>
      <c r="K180" s="445"/>
      <c r="L180" s="445"/>
      <c r="M180" s="445"/>
      <c r="N180" s="444"/>
      <c r="O180" s="444"/>
      <c r="P180" s="444"/>
      <c r="Q180" s="444"/>
    </row>
    <row r="181" spans="1:17" ht="12.75">
      <c r="A181" s="444"/>
      <c r="B181" s="444"/>
      <c r="C181" s="444"/>
      <c r="D181" s="444"/>
      <c r="E181" s="445"/>
      <c r="F181" s="445"/>
      <c r="G181" s="445"/>
      <c r="H181" s="445"/>
      <c r="I181" s="445"/>
      <c r="J181" s="445"/>
      <c r="K181" s="445"/>
      <c r="L181" s="445"/>
      <c r="M181" s="445"/>
      <c r="N181" s="444"/>
      <c r="O181" s="444"/>
      <c r="P181" s="444"/>
      <c r="Q181" s="444"/>
    </row>
    <row r="182" spans="1:17" ht="12.75">
      <c r="A182" s="444"/>
      <c r="B182" s="444"/>
      <c r="C182" s="444"/>
      <c r="D182" s="444"/>
      <c r="E182" s="445"/>
      <c r="F182" s="445"/>
      <c r="G182" s="445"/>
      <c r="H182" s="445"/>
      <c r="I182" s="445"/>
      <c r="J182" s="445"/>
      <c r="K182" s="445"/>
      <c r="L182" s="445"/>
      <c r="M182" s="445"/>
      <c r="N182" s="444"/>
      <c r="O182" s="444"/>
      <c r="P182" s="444"/>
      <c r="Q182" s="444"/>
    </row>
    <row r="183" spans="1:17" ht="12.75">
      <c r="A183" s="444"/>
      <c r="B183" s="444"/>
      <c r="C183" s="444"/>
      <c r="D183" s="444"/>
      <c r="E183" s="445"/>
      <c r="F183" s="445"/>
      <c r="G183" s="445"/>
      <c r="H183" s="445"/>
      <c r="I183" s="445"/>
      <c r="J183" s="445"/>
      <c r="K183" s="445"/>
      <c r="L183" s="445"/>
      <c r="M183" s="445"/>
      <c r="N183" s="444"/>
      <c r="O183" s="444"/>
      <c r="P183" s="444"/>
      <c r="Q183" s="444"/>
    </row>
    <row r="184" spans="1:17" ht="12.75">
      <c r="A184" s="444"/>
      <c r="B184" s="444"/>
      <c r="C184" s="444"/>
      <c r="D184" s="444"/>
      <c r="E184" s="445"/>
      <c r="F184" s="445"/>
      <c r="G184" s="445"/>
      <c r="H184" s="445"/>
      <c r="I184" s="445"/>
      <c r="J184" s="445"/>
      <c r="K184" s="445"/>
      <c r="L184" s="445"/>
      <c r="M184" s="445"/>
      <c r="N184" s="444"/>
      <c r="O184" s="444"/>
      <c r="P184" s="444"/>
      <c r="Q184" s="444"/>
    </row>
    <row r="185" spans="1:17" ht="12.75">
      <c r="A185" s="444"/>
      <c r="B185" s="444"/>
      <c r="C185" s="444"/>
      <c r="D185" s="444"/>
      <c r="E185" s="445"/>
      <c r="F185" s="445"/>
      <c r="G185" s="445"/>
      <c r="H185" s="445"/>
      <c r="I185" s="445"/>
      <c r="J185" s="445"/>
      <c r="K185" s="445"/>
      <c r="L185" s="445"/>
      <c r="M185" s="445"/>
      <c r="N185" s="444"/>
      <c r="O185" s="444"/>
      <c r="P185" s="444"/>
      <c r="Q185" s="444"/>
    </row>
    <row r="186" spans="1:17" ht="12.75">
      <c r="A186" s="444"/>
      <c r="B186" s="444"/>
      <c r="C186" s="444"/>
      <c r="D186" s="444"/>
      <c r="E186" s="445"/>
      <c r="F186" s="445"/>
      <c r="G186" s="445"/>
      <c r="H186" s="445"/>
      <c r="I186" s="445"/>
      <c r="J186" s="445"/>
      <c r="K186" s="445"/>
      <c r="L186" s="445"/>
      <c r="M186" s="445"/>
      <c r="N186" s="444"/>
      <c r="O186" s="444"/>
      <c r="P186" s="444"/>
      <c r="Q186" s="444"/>
    </row>
    <row r="187" spans="1:17" ht="12.75">
      <c r="A187" s="444"/>
      <c r="B187" s="444"/>
      <c r="C187" s="444"/>
      <c r="D187" s="444"/>
      <c r="E187" s="445"/>
      <c r="F187" s="445"/>
      <c r="G187" s="445"/>
      <c r="H187" s="445"/>
      <c r="I187" s="445"/>
      <c r="J187" s="445"/>
      <c r="K187" s="445"/>
      <c r="L187" s="445"/>
      <c r="M187" s="445"/>
      <c r="N187" s="444"/>
      <c r="O187" s="444"/>
      <c r="P187" s="444"/>
      <c r="Q187" s="444"/>
    </row>
    <row r="188" spans="1:17" ht="12.75">
      <c r="A188" s="444"/>
      <c r="B188" s="444"/>
      <c r="C188" s="444"/>
      <c r="D188" s="444"/>
      <c r="E188" s="445"/>
      <c r="F188" s="445"/>
      <c r="G188" s="445"/>
      <c r="H188" s="445"/>
      <c r="I188" s="445"/>
      <c r="J188" s="445"/>
      <c r="K188" s="445"/>
      <c r="L188" s="445"/>
      <c r="M188" s="445"/>
      <c r="N188" s="444"/>
      <c r="O188" s="444"/>
      <c r="P188" s="444"/>
      <c r="Q188" s="444"/>
    </row>
    <row r="189" spans="1:17" ht="12.75">
      <c r="A189" s="444"/>
      <c r="B189" s="444"/>
      <c r="C189" s="444"/>
      <c r="D189" s="444"/>
      <c r="E189" s="445"/>
      <c r="F189" s="445"/>
      <c r="G189" s="445"/>
      <c r="H189" s="445"/>
      <c r="I189" s="445"/>
      <c r="J189" s="445"/>
      <c r="K189" s="445"/>
      <c r="L189" s="445"/>
      <c r="M189" s="445"/>
      <c r="N189" s="444"/>
      <c r="O189" s="444"/>
      <c r="P189" s="444"/>
      <c r="Q189" s="444"/>
    </row>
    <row r="190" spans="1:17" ht="12.75">
      <c r="A190" s="444"/>
      <c r="B190" s="444"/>
      <c r="C190" s="444"/>
      <c r="D190" s="444"/>
      <c r="E190" s="445"/>
      <c r="F190" s="445"/>
      <c r="G190" s="445"/>
      <c r="H190" s="445"/>
      <c r="I190" s="445"/>
      <c r="J190" s="445"/>
      <c r="K190" s="445"/>
      <c r="L190" s="445"/>
      <c r="M190" s="445"/>
      <c r="N190" s="444"/>
      <c r="O190" s="444"/>
      <c r="P190" s="444"/>
      <c r="Q190" s="444"/>
    </row>
    <row r="191" spans="1:17" ht="12.75">
      <c r="A191" s="444"/>
      <c r="B191" s="444"/>
      <c r="C191" s="444"/>
      <c r="D191" s="444"/>
      <c r="E191" s="445"/>
      <c r="F191" s="445"/>
      <c r="G191" s="445"/>
      <c r="H191" s="445"/>
      <c r="I191" s="445"/>
      <c r="J191" s="445"/>
      <c r="K191" s="445"/>
      <c r="L191" s="445"/>
      <c r="M191" s="445"/>
      <c r="N191" s="444"/>
      <c r="O191" s="444"/>
      <c r="P191" s="444"/>
      <c r="Q191" s="444"/>
    </row>
    <row r="192" spans="1:17" ht="12.75">
      <c r="A192" s="444"/>
      <c r="B192" s="444"/>
      <c r="C192" s="444"/>
      <c r="D192" s="444"/>
      <c r="E192" s="445"/>
      <c r="F192" s="445"/>
      <c r="G192" s="445"/>
      <c r="H192" s="445"/>
      <c r="I192" s="445"/>
      <c r="J192" s="445"/>
      <c r="K192" s="445"/>
      <c r="L192" s="445"/>
      <c r="M192" s="445"/>
      <c r="N192" s="444"/>
      <c r="O192" s="444"/>
      <c r="P192" s="444"/>
      <c r="Q192" s="444"/>
    </row>
    <row r="193" spans="1:17" ht="12.75">
      <c r="A193" s="444"/>
      <c r="B193" s="444"/>
      <c r="C193" s="444"/>
      <c r="D193" s="444"/>
      <c r="E193" s="445"/>
      <c r="F193" s="445"/>
      <c r="G193" s="445"/>
      <c r="H193" s="445"/>
      <c r="I193" s="445"/>
      <c r="J193" s="445"/>
      <c r="K193" s="445"/>
      <c r="L193" s="445"/>
      <c r="M193" s="445"/>
      <c r="N193" s="444"/>
      <c r="O193" s="444"/>
      <c r="P193" s="444"/>
      <c r="Q193" s="444"/>
    </row>
    <row r="194" spans="1:17" ht="12.75">
      <c r="A194" s="444"/>
      <c r="B194" s="444"/>
      <c r="C194" s="444"/>
      <c r="D194" s="444"/>
      <c r="E194" s="445"/>
      <c r="F194" s="445"/>
      <c r="G194" s="445"/>
      <c r="H194" s="445"/>
      <c r="I194" s="445"/>
      <c r="J194" s="445"/>
      <c r="K194" s="445"/>
      <c r="L194" s="445"/>
      <c r="M194" s="445"/>
      <c r="N194" s="444"/>
      <c r="O194" s="444"/>
      <c r="P194" s="444"/>
      <c r="Q194" s="444"/>
    </row>
    <row r="195" spans="1:17" ht="12.75">
      <c r="A195" s="444"/>
      <c r="B195" s="444"/>
      <c r="C195" s="444"/>
      <c r="D195" s="444"/>
      <c r="E195" s="445"/>
      <c r="F195" s="445"/>
      <c r="G195" s="445"/>
      <c r="H195" s="445"/>
      <c r="I195" s="445"/>
      <c r="J195" s="445"/>
      <c r="K195" s="445"/>
      <c r="L195" s="445"/>
      <c r="M195" s="445"/>
      <c r="N195" s="444"/>
      <c r="O195" s="444"/>
      <c r="P195" s="444"/>
      <c r="Q195" s="444"/>
    </row>
    <row r="196" spans="1:17" ht="12.75">
      <c r="A196" s="444"/>
      <c r="B196" s="444"/>
      <c r="C196" s="444"/>
      <c r="D196" s="444"/>
      <c r="E196" s="445"/>
      <c r="F196" s="445"/>
      <c r="G196" s="445"/>
      <c r="H196" s="445"/>
      <c r="I196" s="445"/>
      <c r="J196" s="445"/>
      <c r="K196" s="445"/>
      <c r="L196" s="445"/>
      <c r="M196" s="445"/>
      <c r="N196" s="444"/>
      <c r="O196" s="444"/>
      <c r="P196" s="444"/>
      <c r="Q196" s="444"/>
    </row>
    <row r="197" spans="1:17" ht="12.75">
      <c r="A197" s="444"/>
      <c r="B197" s="444"/>
      <c r="C197" s="444"/>
      <c r="D197" s="444"/>
      <c r="E197" s="445"/>
      <c r="F197" s="445"/>
      <c r="G197" s="445"/>
      <c r="H197" s="445"/>
      <c r="I197" s="445"/>
      <c r="J197" s="445"/>
      <c r="K197" s="445"/>
      <c r="L197" s="445"/>
      <c r="M197" s="445"/>
      <c r="N197" s="444"/>
      <c r="O197" s="444"/>
      <c r="P197" s="444"/>
      <c r="Q197" s="444"/>
    </row>
    <row r="198" spans="1:17" ht="12.75">
      <c r="A198" s="444"/>
      <c r="B198" s="444"/>
      <c r="C198" s="444"/>
      <c r="D198" s="444"/>
      <c r="E198" s="445"/>
      <c r="F198" s="445"/>
      <c r="G198" s="445"/>
      <c r="H198" s="445"/>
      <c r="I198" s="445"/>
      <c r="J198" s="445"/>
      <c r="K198" s="445"/>
      <c r="L198" s="445"/>
      <c r="M198" s="445"/>
      <c r="N198" s="444"/>
      <c r="O198" s="444"/>
      <c r="P198" s="444"/>
      <c r="Q198" s="444"/>
    </row>
    <row r="199" spans="1:17" ht="12.75">
      <c r="A199" s="444"/>
      <c r="B199" s="444"/>
      <c r="C199" s="444"/>
      <c r="D199" s="444"/>
      <c r="E199" s="445"/>
      <c r="F199" s="445"/>
      <c r="G199" s="445"/>
      <c r="H199" s="445"/>
      <c r="I199" s="445"/>
      <c r="J199" s="445"/>
      <c r="K199" s="445"/>
      <c r="L199" s="445"/>
      <c r="M199" s="445"/>
      <c r="N199" s="444"/>
      <c r="O199" s="444"/>
      <c r="P199" s="444"/>
      <c r="Q199" s="444"/>
    </row>
    <row r="200" spans="1:17" ht="12.75">
      <c r="A200" s="444"/>
      <c r="B200" s="444"/>
      <c r="C200" s="444"/>
      <c r="D200" s="444"/>
      <c r="E200" s="445"/>
      <c r="F200" s="445"/>
      <c r="G200" s="445"/>
      <c r="H200" s="445"/>
      <c r="I200" s="445"/>
      <c r="J200" s="445"/>
      <c r="K200" s="445"/>
      <c r="L200" s="445"/>
      <c r="M200" s="445"/>
      <c r="N200" s="444"/>
      <c r="O200" s="444"/>
      <c r="P200" s="444"/>
      <c r="Q200" s="444"/>
    </row>
    <row r="201" spans="1:17" ht="12.75">
      <c r="A201" s="444"/>
      <c r="B201" s="444"/>
      <c r="C201" s="444"/>
      <c r="D201" s="444"/>
      <c r="E201" s="445"/>
      <c r="F201" s="445"/>
      <c r="G201" s="445"/>
      <c r="H201" s="445"/>
      <c r="I201" s="445"/>
      <c r="J201" s="445"/>
      <c r="K201" s="445"/>
      <c r="L201" s="445"/>
      <c r="M201" s="445"/>
      <c r="N201" s="444"/>
      <c r="O201" s="444"/>
      <c r="P201" s="444"/>
      <c r="Q201" s="444"/>
    </row>
    <row r="202" spans="1:17" ht="12.75">
      <c r="A202" s="444"/>
      <c r="B202" s="444"/>
      <c r="C202" s="444"/>
      <c r="D202" s="444"/>
      <c r="E202" s="445"/>
      <c r="F202" s="445"/>
      <c r="G202" s="445"/>
      <c r="H202" s="445"/>
      <c r="I202" s="445"/>
      <c r="J202" s="445"/>
      <c r="K202" s="445"/>
      <c r="L202" s="445"/>
      <c r="M202" s="445"/>
      <c r="N202" s="444"/>
      <c r="O202" s="444"/>
      <c r="P202" s="444"/>
      <c r="Q202" s="444"/>
    </row>
    <row r="203" spans="1:17" ht="12.75">
      <c r="A203" s="444"/>
      <c r="B203" s="444"/>
      <c r="C203" s="444"/>
      <c r="D203" s="444"/>
      <c r="E203" s="445"/>
      <c r="F203" s="445"/>
      <c r="G203" s="445"/>
      <c r="H203" s="445"/>
      <c r="I203" s="445"/>
      <c r="J203" s="445"/>
      <c r="K203" s="445"/>
      <c r="L203" s="445"/>
      <c r="M203" s="445"/>
      <c r="N203" s="444"/>
      <c r="O203" s="444"/>
      <c r="P203" s="444"/>
      <c r="Q203" s="444"/>
    </row>
    <row r="204" spans="1:17" ht="12.75">
      <c r="A204" s="444"/>
      <c r="B204" s="444"/>
      <c r="C204" s="444"/>
      <c r="D204" s="444"/>
      <c r="E204" s="445"/>
      <c r="F204" s="445"/>
      <c r="G204" s="445"/>
      <c r="H204" s="445"/>
      <c r="I204" s="445"/>
      <c r="J204" s="445"/>
      <c r="K204" s="445"/>
      <c r="L204" s="445"/>
      <c r="M204" s="445"/>
      <c r="N204" s="444"/>
      <c r="O204" s="444"/>
      <c r="P204" s="444"/>
      <c r="Q204" s="444"/>
    </row>
    <row r="205" spans="1:17" ht="12.75">
      <c r="A205" s="444"/>
      <c r="B205" s="444"/>
      <c r="C205" s="444"/>
      <c r="D205" s="444"/>
      <c r="E205" s="445"/>
      <c r="F205" s="445"/>
      <c r="G205" s="445"/>
      <c r="H205" s="445"/>
      <c r="I205" s="445"/>
      <c r="J205" s="445"/>
      <c r="K205" s="445"/>
      <c r="L205" s="445"/>
      <c r="M205" s="445"/>
      <c r="N205" s="444"/>
      <c r="O205" s="444"/>
      <c r="P205" s="444"/>
      <c r="Q205" s="444"/>
    </row>
    <row r="206" spans="1:17" ht="12.75">
      <c r="A206" s="444"/>
      <c r="B206" s="444"/>
      <c r="C206" s="444"/>
      <c r="D206" s="444"/>
      <c r="E206" s="445"/>
      <c r="F206" s="445"/>
      <c r="G206" s="445"/>
      <c r="H206" s="445"/>
      <c r="I206" s="445"/>
      <c r="J206" s="445"/>
      <c r="K206" s="445"/>
      <c r="L206" s="445"/>
      <c r="M206" s="445"/>
      <c r="N206" s="444"/>
      <c r="O206" s="444"/>
      <c r="P206" s="444"/>
      <c r="Q206" s="444"/>
    </row>
    <row r="207" spans="1:17" ht="12.75">
      <c r="A207" s="444"/>
      <c r="B207" s="444"/>
      <c r="C207" s="444"/>
      <c r="D207" s="444"/>
      <c r="E207" s="445"/>
      <c r="F207" s="445"/>
      <c r="G207" s="445"/>
      <c r="H207" s="445"/>
      <c r="I207" s="445"/>
      <c r="J207" s="445"/>
      <c r="K207" s="445"/>
      <c r="L207" s="445"/>
      <c r="M207" s="445"/>
      <c r="N207" s="444"/>
      <c r="O207" s="444"/>
      <c r="P207" s="444"/>
      <c r="Q207" s="444"/>
    </row>
    <row r="208" spans="1:17" ht="12.75">
      <c r="A208" s="444"/>
      <c r="B208" s="444"/>
      <c r="C208" s="444"/>
      <c r="D208" s="444"/>
      <c r="E208" s="445"/>
      <c r="F208" s="445"/>
      <c r="G208" s="445"/>
      <c r="H208" s="445"/>
      <c r="I208" s="445"/>
      <c r="J208" s="445"/>
      <c r="K208" s="445"/>
      <c r="L208" s="445"/>
      <c r="M208" s="445"/>
      <c r="N208" s="444"/>
      <c r="O208" s="444"/>
      <c r="P208" s="444"/>
      <c r="Q208" s="444"/>
    </row>
    <row r="209" spans="1:17" ht="12.75">
      <c r="A209" s="444"/>
      <c r="B209" s="444"/>
      <c r="C209" s="444"/>
      <c r="D209" s="444"/>
      <c r="E209" s="445"/>
      <c r="F209" s="445"/>
      <c r="G209" s="445"/>
      <c r="H209" s="445"/>
      <c r="I209" s="445"/>
      <c r="J209" s="445"/>
      <c r="K209" s="445"/>
      <c r="L209" s="445"/>
      <c r="M209" s="445"/>
      <c r="N209" s="444"/>
      <c r="O209" s="444"/>
      <c r="P209" s="444"/>
      <c r="Q209" s="444"/>
    </row>
    <row r="210" spans="1:17" ht="12.75">
      <c r="A210" s="444"/>
      <c r="B210" s="444"/>
      <c r="C210" s="444"/>
      <c r="D210" s="444"/>
      <c r="E210" s="445"/>
      <c r="F210" s="445"/>
      <c r="G210" s="445"/>
      <c r="H210" s="445"/>
      <c r="I210" s="445"/>
      <c r="J210" s="445"/>
      <c r="K210" s="445"/>
      <c r="L210" s="445"/>
      <c r="M210" s="445"/>
      <c r="N210" s="444"/>
      <c r="O210" s="444"/>
      <c r="P210" s="444"/>
      <c r="Q210" s="444"/>
    </row>
    <row r="211" spans="1:17" ht="12.75">
      <c r="A211" s="444"/>
      <c r="B211" s="444"/>
      <c r="C211" s="444"/>
      <c r="D211" s="444"/>
      <c r="E211" s="445"/>
      <c r="F211" s="445"/>
      <c r="G211" s="445"/>
      <c r="H211" s="445"/>
      <c r="I211" s="445"/>
      <c r="J211" s="445"/>
      <c r="K211" s="445"/>
      <c r="L211" s="445"/>
      <c r="M211" s="445"/>
      <c r="N211" s="444"/>
      <c r="O211" s="444"/>
      <c r="P211" s="444"/>
      <c r="Q211" s="444"/>
    </row>
    <row r="212" spans="1:17" ht="12.75">
      <c r="A212" s="444"/>
      <c r="B212" s="444"/>
      <c r="C212" s="444"/>
      <c r="D212" s="444"/>
      <c r="E212" s="445"/>
      <c r="F212" s="445"/>
      <c r="G212" s="445"/>
      <c r="H212" s="445"/>
      <c r="I212" s="445"/>
      <c r="J212" s="445"/>
      <c r="K212" s="445"/>
      <c r="L212" s="445"/>
      <c r="M212" s="445"/>
      <c r="N212" s="444"/>
      <c r="O212" s="444"/>
      <c r="P212" s="444"/>
      <c r="Q212" s="444"/>
    </row>
    <row r="213" spans="1:17" ht="12.75">
      <c r="A213" s="444"/>
      <c r="B213" s="444"/>
      <c r="C213" s="444"/>
      <c r="D213" s="444"/>
      <c r="E213" s="445"/>
      <c r="F213" s="445"/>
      <c r="G213" s="445"/>
      <c r="H213" s="445"/>
      <c r="I213" s="445"/>
      <c r="J213" s="445"/>
      <c r="K213" s="445"/>
      <c r="L213" s="445"/>
      <c r="M213" s="445"/>
      <c r="N213" s="444"/>
      <c r="O213" s="444"/>
      <c r="P213" s="444"/>
      <c r="Q213" s="444"/>
    </row>
    <row r="214" spans="1:17" ht="12.75">
      <c r="A214" s="444"/>
      <c r="B214" s="444"/>
      <c r="C214" s="444"/>
      <c r="D214" s="444"/>
      <c r="E214" s="445"/>
      <c r="F214" s="445"/>
      <c r="G214" s="445"/>
      <c r="H214" s="445"/>
      <c r="I214" s="445"/>
      <c r="J214" s="445"/>
      <c r="K214" s="445"/>
      <c r="L214" s="445"/>
      <c r="M214" s="445"/>
      <c r="N214" s="444"/>
      <c r="O214" s="444"/>
      <c r="P214" s="444"/>
      <c r="Q214" s="444"/>
    </row>
    <row r="215" spans="1:17" ht="12.75">
      <c r="A215" s="444"/>
      <c r="B215" s="444"/>
      <c r="C215" s="444"/>
      <c r="D215" s="444"/>
      <c r="E215" s="445"/>
      <c r="F215" s="445"/>
      <c r="G215" s="445"/>
      <c r="H215" s="445"/>
      <c r="I215" s="445"/>
      <c r="J215" s="445"/>
      <c r="K215" s="445"/>
      <c r="L215" s="445"/>
      <c r="M215" s="445"/>
      <c r="N215" s="444"/>
      <c r="O215" s="444"/>
      <c r="P215" s="444"/>
      <c r="Q215" s="444"/>
    </row>
    <row r="216" spans="1:17" ht="12.75">
      <c r="A216" s="444"/>
      <c r="B216" s="444"/>
      <c r="C216" s="444"/>
      <c r="D216" s="444"/>
      <c r="E216" s="445"/>
      <c r="F216" s="445"/>
      <c r="G216" s="445"/>
      <c r="H216" s="445"/>
      <c r="I216" s="445"/>
      <c r="J216" s="445"/>
      <c r="K216" s="445"/>
      <c r="L216" s="445"/>
      <c r="M216" s="445"/>
      <c r="N216" s="444"/>
      <c r="O216" s="444"/>
      <c r="P216" s="444"/>
      <c r="Q216" s="444"/>
    </row>
    <row r="217" spans="1:17" ht="12.75">
      <c r="A217" s="444"/>
      <c r="B217" s="444"/>
      <c r="C217" s="444"/>
      <c r="D217" s="444"/>
      <c r="E217" s="445"/>
      <c r="F217" s="445"/>
      <c r="G217" s="445"/>
      <c r="H217" s="445"/>
      <c r="I217" s="445"/>
      <c r="J217" s="445"/>
      <c r="K217" s="445"/>
      <c r="L217" s="445"/>
      <c r="M217" s="445"/>
      <c r="N217" s="444"/>
      <c r="O217" s="444"/>
      <c r="P217" s="444"/>
      <c r="Q217" s="444"/>
    </row>
    <row r="218" spans="1:17" ht="12.75">
      <c r="A218" s="444"/>
      <c r="B218" s="444"/>
      <c r="C218" s="444"/>
      <c r="D218" s="444"/>
      <c r="E218" s="445"/>
      <c r="F218" s="445"/>
      <c r="G218" s="445"/>
      <c r="H218" s="445"/>
      <c r="I218" s="445"/>
      <c r="J218" s="445"/>
      <c r="K218" s="445"/>
      <c r="L218" s="445"/>
      <c r="M218" s="445"/>
      <c r="N218" s="444"/>
      <c r="O218" s="444"/>
      <c r="P218" s="444"/>
      <c r="Q218" s="444"/>
    </row>
    <row r="219" spans="1:17" ht="12.75">
      <c r="A219" s="444"/>
      <c r="B219" s="444"/>
      <c r="C219" s="444"/>
      <c r="D219" s="444"/>
      <c r="E219" s="445"/>
      <c r="F219" s="445"/>
      <c r="G219" s="445"/>
      <c r="H219" s="445"/>
      <c r="I219" s="445"/>
      <c r="J219" s="445"/>
      <c r="K219" s="445"/>
      <c r="L219" s="445"/>
      <c r="M219" s="445"/>
      <c r="N219" s="444"/>
      <c r="O219" s="444"/>
      <c r="P219" s="444"/>
      <c r="Q219" s="444"/>
    </row>
    <row r="220" spans="1:17" ht="12.75">
      <c r="A220" s="444"/>
      <c r="B220" s="444"/>
      <c r="C220" s="444"/>
      <c r="D220" s="444"/>
      <c r="E220" s="445"/>
      <c r="F220" s="445"/>
      <c r="G220" s="445"/>
      <c r="H220" s="445"/>
      <c r="I220" s="445"/>
      <c r="J220" s="445"/>
      <c r="K220" s="445"/>
      <c r="L220" s="445"/>
      <c r="M220" s="445"/>
      <c r="N220" s="444"/>
      <c r="O220" s="444"/>
      <c r="P220" s="444"/>
      <c r="Q220" s="444"/>
    </row>
    <row r="221" spans="1:17" ht="12.75">
      <c r="A221" s="444"/>
      <c r="B221" s="444"/>
      <c r="C221" s="444"/>
      <c r="D221" s="444"/>
      <c r="E221" s="445"/>
      <c r="F221" s="445"/>
      <c r="G221" s="445"/>
      <c r="H221" s="445"/>
      <c r="I221" s="445"/>
      <c r="J221" s="445"/>
      <c r="K221" s="445"/>
      <c r="L221" s="445"/>
      <c r="M221" s="445"/>
      <c r="N221" s="444"/>
      <c r="O221" s="444"/>
      <c r="P221" s="444"/>
      <c r="Q221" s="444"/>
    </row>
    <row r="222" spans="1:17" ht="12.75">
      <c r="A222" s="444"/>
      <c r="B222" s="444"/>
      <c r="C222" s="444"/>
      <c r="D222" s="444"/>
      <c r="E222" s="445"/>
      <c r="F222" s="445"/>
      <c r="G222" s="445"/>
      <c r="H222" s="445"/>
      <c r="I222" s="445"/>
      <c r="J222" s="445"/>
      <c r="K222" s="445"/>
      <c r="L222" s="445"/>
      <c r="M222" s="445"/>
      <c r="N222" s="444"/>
      <c r="O222" s="444"/>
      <c r="P222" s="444"/>
      <c r="Q222" s="444"/>
    </row>
    <row r="223" spans="1:17" ht="12.75">
      <c r="A223" s="444"/>
      <c r="B223" s="444"/>
      <c r="C223" s="444"/>
      <c r="D223" s="444"/>
      <c r="E223" s="445"/>
      <c r="F223" s="445"/>
      <c r="G223" s="445"/>
      <c r="H223" s="445"/>
      <c r="I223" s="445"/>
      <c r="J223" s="445"/>
      <c r="K223" s="445"/>
      <c r="L223" s="445"/>
      <c r="M223" s="445"/>
      <c r="N223" s="444"/>
      <c r="O223" s="444"/>
      <c r="P223" s="444"/>
      <c r="Q223" s="444"/>
    </row>
    <row r="224" spans="1:17" ht="12.75">
      <c r="A224" s="444"/>
      <c r="B224" s="444"/>
      <c r="C224" s="444"/>
      <c r="D224" s="444"/>
      <c r="E224" s="445"/>
      <c r="F224" s="445"/>
      <c r="G224" s="445"/>
      <c r="H224" s="445"/>
      <c r="I224" s="445"/>
      <c r="J224" s="445"/>
      <c r="K224" s="445"/>
      <c r="L224" s="445"/>
      <c r="M224" s="445"/>
      <c r="N224" s="444"/>
      <c r="O224" s="444"/>
      <c r="P224" s="444"/>
      <c r="Q224" s="444"/>
    </row>
    <row r="225" spans="1:17" ht="12.75">
      <c r="A225" s="444"/>
      <c r="B225" s="444"/>
      <c r="C225" s="444"/>
      <c r="D225" s="444"/>
      <c r="E225" s="445"/>
      <c r="F225" s="445"/>
      <c r="G225" s="445"/>
      <c r="H225" s="445"/>
      <c r="I225" s="445"/>
      <c r="J225" s="445"/>
      <c r="K225" s="445"/>
      <c r="L225" s="445"/>
      <c r="M225" s="445"/>
      <c r="N225" s="444"/>
      <c r="O225" s="444"/>
      <c r="P225" s="444"/>
      <c r="Q225" s="444"/>
    </row>
    <row r="226" spans="1:17" ht="12.75">
      <c r="A226" s="444"/>
      <c r="B226" s="444"/>
      <c r="C226" s="444"/>
      <c r="D226" s="444"/>
      <c r="E226" s="445"/>
      <c r="F226" s="445"/>
      <c r="G226" s="445"/>
      <c r="H226" s="445"/>
      <c r="I226" s="445"/>
      <c r="J226" s="445"/>
      <c r="K226" s="445"/>
      <c r="L226" s="445"/>
      <c r="M226" s="445"/>
      <c r="N226" s="444"/>
      <c r="O226" s="444"/>
      <c r="P226" s="444"/>
      <c r="Q226" s="444"/>
    </row>
    <row r="227" spans="1:17" ht="12.75">
      <c r="A227" s="444"/>
      <c r="B227" s="444"/>
      <c r="C227" s="444"/>
      <c r="D227" s="444"/>
      <c r="E227" s="445"/>
      <c r="F227" s="445"/>
      <c r="G227" s="445"/>
      <c r="H227" s="445"/>
      <c r="I227" s="445"/>
      <c r="J227" s="445"/>
      <c r="K227" s="445"/>
      <c r="L227" s="445"/>
      <c r="M227" s="445"/>
      <c r="N227" s="444"/>
      <c r="O227" s="444"/>
      <c r="P227" s="444"/>
      <c r="Q227" s="444"/>
    </row>
    <row r="228" spans="1:17" ht="12.75">
      <c r="A228" s="444"/>
      <c r="B228" s="444"/>
      <c r="C228" s="444"/>
      <c r="D228" s="444"/>
      <c r="E228" s="445"/>
      <c r="F228" s="445"/>
      <c r="G228" s="445"/>
      <c r="H228" s="445"/>
      <c r="I228" s="445"/>
      <c r="J228" s="445"/>
      <c r="K228" s="445"/>
      <c r="L228" s="445"/>
      <c r="M228" s="445"/>
      <c r="N228" s="444"/>
      <c r="O228" s="444"/>
      <c r="P228" s="444"/>
      <c r="Q228" s="444"/>
    </row>
    <row r="229" spans="1:17" ht="12.75">
      <c r="A229" s="444"/>
      <c r="B229" s="444"/>
      <c r="C229" s="444"/>
      <c r="D229" s="444"/>
      <c r="E229" s="445"/>
      <c r="F229" s="445"/>
      <c r="G229" s="445"/>
      <c r="H229" s="445"/>
      <c r="I229" s="445"/>
      <c r="J229" s="445"/>
      <c r="K229" s="445"/>
      <c r="L229" s="445"/>
      <c r="M229" s="445"/>
      <c r="N229" s="444"/>
      <c r="O229" s="444"/>
      <c r="P229" s="444"/>
      <c r="Q229" s="444"/>
    </row>
    <row r="230" spans="1:17" ht="12.75">
      <c r="A230" s="444"/>
      <c r="B230" s="444"/>
      <c r="C230" s="444"/>
      <c r="D230" s="444"/>
      <c r="E230" s="445"/>
      <c r="F230" s="445"/>
      <c r="G230" s="445"/>
      <c r="H230" s="445"/>
      <c r="I230" s="445"/>
      <c r="J230" s="445"/>
      <c r="K230" s="445"/>
      <c r="L230" s="445"/>
      <c r="M230" s="445"/>
      <c r="N230" s="444"/>
      <c r="O230" s="444"/>
      <c r="P230" s="444"/>
      <c r="Q230" s="444"/>
    </row>
    <row r="231" spans="1:17" ht="12.75">
      <c r="A231" s="444"/>
      <c r="B231" s="444"/>
      <c r="C231" s="444"/>
      <c r="D231" s="444"/>
      <c r="E231" s="445"/>
      <c r="F231" s="445"/>
      <c r="G231" s="445"/>
      <c r="H231" s="445"/>
      <c r="I231" s="445"/>
      <c r="J231" s="445"/>
      <c r="K231" s="445"/>
      <c r="L231" s="445"/>
      <c r="M231" s="445"/>
      <c r="N231" s="444"/>
      <c r="O231" s="444"/>
      <c r="P231" s="444"/>
      <c r="Q231" s="444"/>
    </row>
    <row r="232" spans="1:17" ht="12.75">
      <c r="A232" s="444"/>
      <c r="B232" s="444"/>
      <c r="C232" s="444"/>
      <c r="D232" s="444"/>
      <c r="E232" s="445"/>
      <c r="F232" s="445"/>
      <c r="G232" s="445"/>
      <c r="H232" s="445"/>
      <c r="I232" s="445"/>
      <c r="J232" s="445"/>
      <c r="K232" s="445"/>
      <c r="L232" s="445"/>
      <c r="M232" s="445"/>
      <c r="N232" s="444"/>
      <c r="O232" s="444"/>
      <c r="P232" s="444"/>
      <c r="Q232" s="444"/>
    </row>
    <row r="233" spans="1:17" ht="12.75">
      <c r="A233" s="444"/>
      <c r="B233" s="444"/>
      <c r="C233" s="444"/>
      <c r="D233" s="444"/>
      <c r="E233" s="445"/>
      <c r="F233" s="445"/>
      <c r="G233" s="445"/>
      <c r="H233" s="445"/>
      <c r="I233" s="445"/>
      <c r="J233" s="445"/>
      <c r="K233" s="445"/>
      <c r="L233" s="445"/>
      <c r="M233" s="445"/>
      <c r="N233" s="444"/>
      <c r="O233" s="444"/>
      <c r="P233" s="444"/>
      <c r="Q233" s="444"/>
    </row>
    <row r="234" spans="1:17" ht="12.75">
      <c r="A234" s="444"/>
      <c r="B234" s="444"/>
      <c r="C234" s="444"/>
      <c r="D234" s="444"/>
      <c r="E234" s="445"/>
      <c r="F234" s="445"/>
      <c r="G234" s="445"/>
      <c r="H234" s="445"/>
      <c r="I234" s="445"/>
      <c r="J234" s="445"/>
      <c r="K234" s="445"/>
      <c r="L234" s="445"/>
      <c r="M234" s="445"/>
      <c r="N234" s="444"/>
      <c r="O234" s="444"/>
      <c r="P234" s="444"/>
      <c r="Q234" s="444"/>
    </row>
    <row r="235" spans="1:17" ht="12.75">
      <c r="A235" s="444"/>
      <c r="B235" s="444"/>
      <c r="C235" s="444"/>
      <c r="D235" s="444"/>
      <c r="E235" s="445"/>
      <c r="F235" s="445"/>
      <c r="G235" s="445"/>
      <c r="H235" s="445"/>
      <c r="I235" s="445"/>
      <c r="J235" s="445"/>
      <c r="K235" s="445"/>
      <c r="L235" s="445"/>
      <c r="M235" s="445"/>
      <c r="N235" s="444"/>
      <c r="O235" s="444"/>
      <c r="P235" s="444"/>
      <c r="Q235" s="444"/>
    </row>
    <row r="236" spans="1:17" ht="12.75">
      <c r="A236" s="444"/>
      <c r="B236" s="444"/>
      <c r="C236" s="444"/>
      <c r="D236" s="444"/>
      <c r="E236" s="445"/>
      <c r="F236" s="445"/>
      <c r="G236" s="445"/>
      <c r="H236" s="445"/>
      <c r="I236" s="445"/>
      <c r="J236" s="445"/>
      <c r="K236" s="445"/>
      <c r="L236" s="445"/>
      <c r="M236" s="445"/>
      <c r="N236" s="444"/>
      <c r="O236" s="444"/>
      <c r="P236" s="444"/>
      <c r="Q236" s="444"/>
    </row>
    <row r="237" spans="1:17" ht="12.75">
      <c r="A237" s="444"/>
      <c r="B237" s="444"/>
      <c r="C237" s="444"/>
      <c r="D237" s="444"/>
      <c r="E237" s="445"/>
      <c r="F237" s="445"/>
      <c r="G237" s="445"/>
      <c r="H237" s="445"/>
      <c r="I237" s="445"/>
      <c r="J237" s="445"/>
      <c r="K237" s="445"/>
      <c r="L237" s="445"/>
      <c r="M237" s="445"/>
      <c r="N237" s="444"/>
      <c r="O237" s="444"/>
      <c r="P237" s="444"/>
      <c r="Q237" s="444"/>
    </row>
    <row r="238" spans="1:17" ht="12.75">
      <c r="A238" s="444"/>
      <c r="B238" s="444"/>
      <c r="C238" s="444"/>
      <c r="D238" s="444"/>
      <c r="E238" s="445"/>
      <c r="F238" s="445"/>
      <c r="G238" s="445"/>
      <c r="H238" s="445"/>
      <c r="I238" s="445"/>
      <c r="J238" s="445"/>
      <c r="K238" s="445"/>
      <c r="L238" s="445"/>
      <c r="M238" s="445"/>
      <c r="N238" s="444"/>
      <c r="O238" s="444"/>
      <c r="P238" s="444"/>
      <c r="Q238" s="444"/>
    </row>
    <row r="239" spans="1:17" ht="12.75">
      <c r="A239" s="444"/>
      <c r="B239" s="444"/>
      <c r="C239" s="444"/>
      <c r="D239" s="444"/>
      <c r="E239" s="445"/>
      <c r="F239" s="445"/>
      <c r="G239" s="445"/>
      <c r="H239" s="445"/>
      <c r="I239" s="445"/>
      <c r="J239" s="445"/>
      <c r="K239" s="445"/>
      <c r="L239" s="445"/>
      <c r="M239" s="445"/>
      <c r="N239" s="444"/>
      <c r="O239" s="444"/>
      <c r="P239" s="444"/>
      <c r="Q239" s="444"/>
    </row>
    <row r="240" spans="1:17" ht="12.75">
      <c r="A240" s="444"/>
      <c r="B240" s="444"/>
      <c r="C240" s="444"/>
      <c r="D240" s="444"/>
      <c r="E240" s="445"/>
      <c r="F240" s="445"/>
      <c r="G240" s="445"/>
      <c r="H240" s="445"/>
      <c r="I240" s="445"/>
      <c r="J240" s="445"/>
      <c r="K240" s="445"/>
      <c r="L240" s="445"/>
      <c r="M240" s="445"/>
      <c r="N240" s="444"/>
      <c r="O240" s="444"/>
      <c r="P240" s="444"/>
      <c r="Q240" s="444"/>
    </row>
    <row r="241" spans="1:17" ht="12.75">
      <c r="A241" s="444"/>
      <c r="B241" s="444"/>
      <c r="C241" s="444"/>
      <c r="D241" s="444"/>
      <c r="E241" s="445"/>
      <c r="F241" s="445"/>
      <c r="G241" s="445"/>
      <c r="H241" s="445"/>
      <c r="I241" s="445"/>
      <c r="J241" s="445"/>
      <c r="K241" s="445"/>
      <c r="L241" s="445"/>
      <c r="M241" s="445"/>
      <c r="N241" s="444"/>
      <c r="O241" s="444"/>
      <c r="P241" s="444"/>
      <c r="Q241" s="444"/>
    </row>
    <row r="242" spans="1:17" ht="12.75">
      <c r="A242" s="444"/>
      <c r="B242" s="444"/>
      <c r="C242" s="444"/>
      <c r="D242" s="444"/>
      <c r="E242" s="445"/>
      <c r="F242" s="445"/>
      <c r="G242" s="445"/>
      <c r="H242" s="445"/>
      <c r="I242" s="445"/>
      <c r="J242" s="445"/>
      <c r="K242" s="445"/>
      <c r="L242" s="445"/>
      <c r="M242" s="445"/>
      <c r="N242" s="444"/>
      <c r="O242" s="444"/>
      <c r="P242" s="444"/>
      <c r="Q242" s="444"/>
    </row>
    <row r="243" spans="1:17" ht="12.75">
      <c r="A243" s="444"/>
      <c r="B243" s="444"/>
      <c r="C243" s="444"/>
      <c r="D243" s="444"/>
      <c r="E243" s="445"/>
      <c r="F243" s="445"/>
      <c r="G243" s="445"/>
      <c r="H243" s="445"/>
      <c r="I243" s="445"/>
      <c r="J243" s="445"/>
      <c r="K243" s="445"/>
      <c r="L243" s="445"/>
      <c r="M243" s="445"/>
      <c r="N243" s="444"/>
      <c r="O243" s="444"/>
      <c r="P243" s="444"/>
      <c r="Q243" s="444"/>
    </row>
    <row r="244" spans="1:17" ht="12.75">
      <c r="A244" s="444"/>
      <c r="B244" s="444"/>
      <c r="C244" s="444"/>
      <c r="D244" s="444"/>
      <c r="E244" s="445"/>
      <c r="F244" s="445"/>
      <c r="G244" s="445"/>
      <c r="H244" s="445"/>
      <c r="I244" s="445"/>
      <c r="J244" s="445"/>
      <c r="K244" s="445"/>
      <c r="L244" s="445"/>
      <c r="M244" s="445"/>
      <c r="N244" s="444"/>
      <c r="O244" s="444"/>
      <c r="P244" s="444"/>
      <c r="Q244" s="444"/>
    </row>
    <row r="245" spans="1:17" ht="12.75">
      <c r="A245" s="444"/>
      <c r="B245" s="444"/>
      <c r="C245" s="444"/>
      <c r="D245" s="444"/>
      <c r="E245" s="445"/>
      <c r="F245" s="445"/>
      <c r="G245" s="445"/>
      <c r="H245" s="445"/>
      <c r="I245" s="445"/>
      <c r="J245" s="445"/>
      <c r="K245" s="445"/>
      <c r="L245" s="445"/>
      <c r="M245" s="445"/>
      <c r="N245" s="444"/>
      <c r="O245" s="444"/>
      <c r="P245" s="444"/>
      <c r="Q245" s="444"/>
    </row>
    <row r="246" spans="1:17" ht="12.75">
      <c r="A246" s="444"/>
      <c r="B246" s="444"/>
      <c r="C246" s="444"/>
      <c r="D246" s="444"/>
      <c r="E246" s="445"/>
      <c r="F246" s="445"/>
      <c r="G246" s="445"/>
      <c r="H246" s="445"/>
      <c r="I246" s="445"/>
      <c r="J246" s="445"/>
      <c r="K246" s="445"/>
      <c r="L246" s="445"/>
      <c r="M246" s="445"/>
      <c r="N246" s="444"/>
      <c r="O246" s="444"/>
      <c r="P246" s="444"/>
      <c r="Q246" s="444"/>
    </row>
    <row r="247" spans="1:17" ht="12.75">
      <c r="A247" s="444"/>
      <c r="B247" s="444"/>
      <c r="C247" s="444"/>
      <c r="D247" s="444"/>
      <c r="E247" s="445"/>
      <c r="F247" s="445"/>
      <c r="G247" s="445"/>
      <c r="H247" s="445"/>
      <c r="I247" s="445"/>
      <c r="J247" s="445"/>
      <c r="K247" s="445"/>
      <c r="L247" s="445"/>
      <c r="M247" s="445"/>
      <c r="N247" s="444"/>
      <c r="O247" s="444"/>
      <c r="P247" s="444"/>
      <c r="Q247" s="444"/>
    </row>
    <row r="248" spans="1:17" ht="12.75">
      <c r="A248" s="444"/>
      <c r="B248" s="444"/>
      <c r="C248" s="444"/>
      <c r="D248" s="444"/>
      <c r="E248" s="445"/>
      <c r="F248" s="445"/>
      <c r="G248" s="445"/>
      <c r="H248" s="445"/>
      <c r="I248" s="445"/>
      <c r="J248" s="445"/>
      <c r="K248" s="445"/>
      <c r="L248" s="445"/>
      <c r="M248" s="445"/>
      <c r="N248" s="444"/>
      <c r="O248" s="444"/>
      <c r="P248" s="444"/>
      <c r="Q248" s="444"/>
    </row>
    <row r="249" spans="1:17" ht="12.75">
      <c r="A249" s="444"/>
      <c r="B249" s="444"/>
      <c r="C249" s="444"/>
      <c r="D249" s="444"/>
      <c r="E249" s="445"/>
      <c r="F249" s="445"/>
      <c r="G249" s="445"/>
      <c r="H249" s="445"/>
      <c r="I249" s="445"/>
      <c r="J249" s="445"/>
      <c r="K249" s="445"/>
      <c r="L249" s="445"/>
      <c r="M249" s="445"/>
      <c r="N249" s="444"/>
      <c r="O249" s="444"/>
      <c r="P249" s="444"/>
      <c r="Q249" s="444"/>
    </row>
    <row r="250" spans="1:17" ht="12.75">
      <c r="A250" s="444"/>
      <c r="B250" s="444"/>
      <c r="C250" s="444"/>
      <c r="D250" s="444"/>
      <c r="E250" s="445"/>
      <c r="F250" s="445"/>
      <c r="G250" s="445"/>
      <c r="H250" s="445"/>
      <c r="I250" s="445"/>
      <c r="J250" s="445"/>
      <c r="K250" s="445"/>
      <c r="L250" s="445"/>
      <c r="M250" s="445"/>
      <c r="N250" s="444"/>
      <c r="O250" s="444"/>
      <c r="P250" s="444"/>
      <c r="Q250" s="444"/>
    </row>
    <row r="251" spans="1:17" ht="12.75">
      <c r="A251" s="444"/>
      <c r="B251" s="444"/>
      <c r="C251" s="444"/>
      <c r="D251" s="444"/>
      <c r="E251" s="445"/>
      <c r="F251" s="445"/>
      <c r="G251" s="445"/>
      <c r="H251" s="445"/>
      <c r="I251" s="445"/>
      <c r="J251" s="445"/>
      <c r="K251" s="445"/>
      <c r="L251" s="445"/>
      <c r="M251" s="445"/>
      <c r="N251" s="444"/>
      <c r="O251" s="444"/>
      <c r="P251" s="444"/>
      <c r="Q251" s="444"/>
    </row>
    <row r="252" spans="1:17" ht="12.75">
      <c r="A252" s="444"/>
      <c r="B252" s="444"/>
      <c r="C252" s="444"/>
      <c r="D252" s="444"/>
      <c r="E252" s="445"/>
      <c r="F252" s="445"/>
      <c r="G252" s="445"/>
      <c r="H252" s="445"/>
      <c r="I252" s="445"/>
      <c r="J252" s="445"/>
      <c r="K252" s="445"/>
      <c r="L252" s="445"/>
      <c r="M252" s="445"/>
      <c r="N252" s="444"/>
      <c r="O252" s="444"/>
      <c r="P252" s="444"/>
      <c r="Q252" s="444"/>
    </row>
    <row r="253" spans="1:17" ht="12.75">
      <c r="A253" s="444"/>
      <c r="B253" s="444"/>
      <c r="C253" s="444"/>
      <c r="D253" s="444"/>
      <c r="E253" s="445"/>
      <c r="F253" s="445"/>
      <c r="G253" s="445"/>
      <c r="H253" s="445"/>
      <c r="I253" s="445"/>
      <c r="J253" s="445"/>
      <c r="K253" s="445"/>
      <c r="L253" s="445"/>
      <c r="M253" s="445"/>
      <c r="N253" s="444"/>
      <c r="O253" s="444"/>
      <c r="P253" s="444"/>
      <c r="Q253" s="444"/>
    </row>
    <row r="254" spans="1:17" ht="12.75">
      <c r="A254" s="444"/>
      <c r="B254" s="444"/>
      <c r="C254" s="444"/>
      <c r="D254" s="444"/>
      <c r="E254" s="445"/>
      <c r="F254" s="445"/>
      <c r="G254" s="445"/>
      <c r="H254" s="445"/>
      <c r="I254" s="445"/>
      <c r="J254" s="445"/>
      <c r="K254" s="445"/>
      <c r="L254" s="445"/>
      <c r="M254" s="445"/>
      <c r="N254" s="444"/>
      <c r="O254" s="444"/>
      <c r="P254" s="444"/>
      <c r="Q254" s="444"/>
    </row>
    <row r="255" spans="1:17" ht="12.75">
      <c r="A255" s="444"/>
      <c r="B255" s="444"/>
      <c r="C255" s="444"/>
      <c r="D255" s="444"/>
      <c r="E255" s="445"/>
      <c r="F255" s="445"/>
      <c r="G255" s="445"/>
      <c r="H255" s="445"/>
      <c r="I255" s="445"/>
      <c r="J255" s="445"/>
      <c r="K255" s="445"/>
      <c r="L255" s="445"/>
      <c r="M255" s="445"/>
      <c r="N255" s="444"/>
      <c r="O255" s="444"/>
      <c r="P255" s="444"/>
      <c r="Q255" s="444"/>
    </row>
    <row r="256" spans="1:17" ht="12.75">
      <c r="A256" s="444"/>
      <c r="B256" s="444"/>
      <c r="C256" s="444"/>
      <c r="D256" s="444"/>
      <c r="E256" s="445"/>
      <c r="F256" s="445"/>
      <c r="G256" s="445"/>
      <c r="H256" s="445"/>
      <c r="I256" s="445"/>
      <c r="J256" s="445"/>
      <c r="K256" s="445"/>
      <c r="L256" s="445"/>
      <c r="M256" s="445"/>
      <c r="N256" s="444"/>
      <c r="O256" s="444"/>
      <c r="P256" s="444"/>
      <c r="Q256" s="444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hyperlinks>
    <hyperlink ref="B107" r:id="rId1" display="riosvbs@unacs.bg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IKrasteva</dc:creator>
  <cp:keywords/>
  <dc:description/>
  <cp:lastModifiedBy>Albena VA. Vasileva</cp:lastModifiedBy>
  <cp:lastPrinted>2023-10-23T08:12:31Z</cp:lastPrinted>
  <dcterms:created xsi:type="dcterms:W3CDTF">2023-10-18T10:26:07Z</dcterms:created>
  <dcterms:modified xsi:type="dcterms:W3CDTF">2023-11-01T12:25:54Z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