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KSF" sheetId="1" r:id="rId1"/>
    <sheet name="PRB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<sst xmlns="http://schemas.openxmlformats.org/spreadsheetml/2006/main" count="494" uniqueCount="175">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</sst>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7.2023\&#1048;&#1088;&#1077;&#1085;&#1072;%20&#1050;&#1088;&#1098;&#1089;&#1090;&#1077;&#1074;&#1072;\04_B1_2023_07_PRB_KS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7.2023\&#1056;&#1091;&#1084;&#1103;&#1085;&#1072;%20&#1050;&#1086;&#1074;&#1072;&#1095;&#1077;&#1074;&#1072;\04_B1_2023_07_PRB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45138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291446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6400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481333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G425">
            <v>0</v>
          </cell>
          <cell r="J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-196287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45141</v>
          </cell>
          <cell r="E605" t="str">
            <v>056/813202</v>
          </cell>
          <cell r="H605" t="str">
            <v>riosvbs@unacs.bg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45138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15915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15914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135871</v>
          </cell>
          <cell r="H90">
            <v>0</v>
          </cell>
          <cell r="I90">
            <v>10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79338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100</v>
          </cell>
          <cell r="H110">
            <v>0</v>
          </cell>
          <cell r="I110">
            <v>0</v>
          </cell>
          <cell r="J110">
            <v>-20429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507691</v>
          </cell>
          <cell r="H187">
            <v>0</v>
          </cell>
          <cell r="I187">
            <v>-451</v>
          </cell>
          <cell r="J187">
            <v>73020</v>
          </cell>
        </row>
        <row r="190">
          <cell r="E190">
            <v>0</v>
          </cell>
          <cell r="G190">
            <v>37462</v>
          </cell>
          <cell r="H190">
            <v>0</v>
          </cell>
          <cell r="I190">
            <v>0</v>
          </cell>
          <cell r="J190">
            <v>2669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177105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119788</v>
          </cell>
          <cell r="H205">
            <v>0</v>
          </cell>
          <cell r="I205">
            <v>16278</v>
          </cell>
          <cell r="J205">
            <v>0</v>
          </cell>
        </row>
        <row r="223">
          <cell r="E223">
            <v>0</v>
          </cell>
          <cell r="G223">
            <v>19114</v>
          </cell>
          <cell r="H223">
            <v>0</v>
          </cell>
          <cell r="I223">
            <v>35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-699547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-6400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991696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252794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182447</v>
          </cell>
          <cell r="H524">
            <v>0</v>
          </cell>
          <cell r="I524">
            <v>0</v>
          </cell>
          <cell r="J524">
            <v>20429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100</v>
          </cell>
          <cell r="H544">
            <v>0</v>
          </cell>
          <cell r="I544">
            <v>389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-15465</v>
          </cell>
          <cell r="H591">
            <v>0</v>
          </cell>
          <cell r="I591">
            <v>15465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45141</v>
          </cell>
          <cell r="E605" t="str">
            <v>056/813202</v>
          </cell>
          <cell r="H605" t="str">
            <v>riosvbs@unacs.bg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PageLayoutView="0" workbookViewId="0" topLeftCell="B6">
      <selection activeCell="B31" sqref="B3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РИОСВ Бургас</v>
      </c>
      <c r="C11" s="22"/>
      <c r="D11" s="22"/>
      <c r="E11" s="23" t="s">
        <v>0</v>
      </c>
      <c r="F11" s="24">
        <f>'[1]OTCHET'!F9</f>
        <v>45138</v>
      </c>
      <c r="G11" s="25" t="s">
        <v>1</v>
      </c>
      <c r="H11" s="26">
        <f>+'[1]OTCHET'!H9</f>
        <v>102007021</v>
      </c>
      <c r="I11" s="27">
        <f>+'[1]OTCHET'!I9</f>
        <v>191020000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291446</v>
      </c>
      <c r="G38" s="218">
        <f t="shared" si="3"/>
        <v>291446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291446</v>
      </c>
      <c r="G43" s="259">
        <f>+'[1]OTCHET'!G205+'[1]OTCHET'!G223+'[1]OTCHET'!G271</f>
        <v>291446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487733</v>
      </c>
      <c r="G56" s="302">
        <f t="shared" si="5"/>
        <v>487733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487733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487733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196287</v>
      </c>
      <c r="G64" s="345">
        <f t="shared" si="6"/>
        <v>196287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-196287</v>
      </c>
      <c r="G66" s="357">
        <f aca="true" t="shared" si="8" ref="G66:L66">SUM(+G68+G76+G77+G84+G85+G86+G89+G90+G91+G92+G93+G94+G95)</f>
        <v>-196287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-196287</v>
      </c>
      <c r="G86" s="318">
        <f aca="true" t="shared" si="11" ref="G86:M86">+G87+G88</f>
        <v>-196287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-196287</v>
      </c>
      <c r="G88" s="391">
        <f>+'[1]OTCHET'!G521+'[1]OTCHET'!G524+'[1]OTCHET'!G544</f>
        <v>-196287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riosvbs@unacs.bg</v>
      </c>
      <c r="C107" s="429"/>
      <c r="D107" s="429"/>
      <c r="E107" s="434"/>
      <c r="F107" s="19"/>
      <c r="G107" s="435" t="str">
        <f>+'[1]OTCHET'!E605</f>
        <v>056/813202</v>
      </c>
      <c r="H107" s="435">
        <f>+'[1]OTCHET'!F605</f>
        <v>0</v>
      </c>
      <c r="I107" s="436"/>
      <c r="J107" s="437">
        <f>+'[1]OTCHET'!B605</f>
        <v>45141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Валентин Косев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Валентин Косев</v>
      </c>
      <c r="F114" s="448"/>
      <c r="G114" s="453"/>
      <c r="H114" s="3"/>
      <c r="I114" s="448" t="str">
        <f>+'[1]OTCHET'!G603</f>
        <v>Павел Маринов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52" operator="between" stopIfTrue="1">
      <formula>1000000000000</formula>
      <formula>9999999999999990</formula>
    </cfRule>
    <cfRule type="cellIs" priority="7" dxfId="53" operator="between" stopIfTrue="1">
      <formula>10000000000</formula>
      <formula>999999999999</formula>
    </cfRule>
    <cfRule type="cellIs" priority="8" dxfId="54" operator="between" stopIfTrue="1">
      <formula>1000000</formula>
      <formula>99999999</formula>
    </cfRule>
    <cfRule type="cellIs" priority="9" dxfId="5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РИОСВ Бургас</v>
      </c>
      <c r="C11" s="22"/>
      <c r="D11" s="22"/>
      <c r="E11" s="23" t="s">
        <v>0</v>
      </c>
      <c r="F11" s="24">
        <f>'[2]OTCHET'!F9</f>
        <v>45138</v>
      </c>
      <c r="G11" s="25" t="s">
        <v>1</v>
      </c>
      <c r="H11" s="26">
        <f>+'[2]OTCHET'!H9</f>
        <v>102007021</v>
      </c>
      <c r="I11" s="27">
        <f>+'[2]OTCHET'!I9</f>
        <v>191020000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+'[2]OTCHET'!B12</f>
        <v>Министерство на околната среда и водите</v>
      </c>
      <c r="C13" s="33"/>
      <c r="D13" s="33"/>
      <c r="E13" s="38" t="str">
        <f>+'[2]OTCHET'!E12</f>
        <v>код по ЕБК:</v>
      </c>
      <c r="F13" s="39" t="str">
        <f>+'[2]OTCHET'!F12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+'[2]OTCHET'!E15</f>
        <v>0</v>
      </c>
      <c r="F15" s="45" t="str">
        <f>'[2]OTCHET'!F15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210805</v>
      </c>
      <c r="G22" s="111">
        <f t="shared" si="0"/>
        <v>231224</v>
      </c>
      <c r="H22" s="112">
        <f t="shared" si="0"/>
        <v>0</v>
      </c>
      <c r="I22" s="112">
        <f t="shared" si="0"/>
        <v>10</v>
      </c>
      <c r="J22" s="113">
        <f t="shared" si="0"/>
        <v>-20429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'[2]OTCHET'!E22+'[2]OTCHET'!E28+'[2]OTCHET'!E33+'[2]OTCHET'!E39+'[2]OTCHET'!E47+'[2]OTCHET'!E52+'[2]OTCHET'!E58+'[2]OTCHET'!E61+'[2]OTCHET'!E64+'[2]OTCHET'!E65+'[2]OTCHET'!E72+'[2]OTCHET'!E73</f>
        <v>0</v>
      </c>
      <c r="F23" s="119">
        <f aca="true" t="shared" si="1" ref="F23:F88">+G23+H23+I23+J23</f>
        <v>0</v>
      </c>
      <c r="G23" s="120">
        <f>'[2]OTCHET'!G22+'[2]OTCHET'!G28+'[2]OTCHET'!G33+'[2]OTCHET'!G39+'[2]OTCHET'!G47+'[2]OTCHET'!G52+'[2]OTCHET'!G58+'[2]OTCHET'!G61+'[2]OTCHET'!G64+'[2]OTCHET'!G65+'[2]OTCHET'!G72+'[2]OTCHET'!G73</f>
        <v>0</v>
      </c>
      <c r="H23" s="121">
        <f>'[2]OTCHET'!H22+'[2]OTCHET'!H28+'[2]OTCHET'!H33+'[2]OTCHET'!H39+'[2]OTCHET'!H47+'[2]OTCHET'!H52+'[2]OTCHET'!H58+'[2]OTCHET'!H61+'[2]OTCHET'!H64+'[2]OTCHET'!H65+'[2]OTCHET'!H72+'[2]OTCHET'!H73</f>
        <v>0</v>
      </c>
      <c r="I23" s="121">
        <f>'[2]OTCHET'!I22+'[2]OTCHET'!I28+'[2]OTCHET'!I33+'[2]OTCHET'!I39+'[2]OTCHET'!I47+'[2]OTCHET'!I52+'[2]OTCHET'!I58+'[2]OTCHET'!I61+'[2]OTCHET'!I64+'[2]OTCHET'!I65+'[2]OTCHET'!I72+'[2]OTCHET'!I73</f>
        <v>0</v>
      </c>
      <c r="J23" s="122">
        <f>'[2]OTCHET'!J22+'[2]OTCHET'!J28+'[2]OTCHET'!J33+'[2]OTCHET'!J39+'[2]OTCHET'!J47+'[2]OTCHET'!J52+'[2]OTCHET'!J58+'[2]OTCHET'!J61+'[2]OTCHET'!J64+'[2]OTCHET'!J65+'[2]OTCHET'!J72+'[2]OTCHET'!J73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210805</v>
      </c>
      <c r="G25" s="136">
        <f aca="true" t="shared" si="2" ref="G25:M25">+G26+G30+G31+G32+G33</f>
        <v>231224</v>
      </c>
      <c r="H25" s="137">
        <f>+H26+H30+H31+H32+H33</f>
        <v>0</v>
      </c>
      <c r="I25" s="137">
        <f>+I26+I30+I31+I32+I33</f>
        <v>10</v>
      </c>
      <c r="J25" s="138">
        <f>+J26+J30+J31+J32+J33</f>
        <v>-20429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'[2]OTCHET'!E74</f>
        <v>0</v>
      </c>
      <c r="F26" s="141">
        <f t="shared" si="1"/>
        <v>15915</v>
      </c>
      <c r="G26" s="142">
        <f>'[2]OTCHET'!G74</f>
        <v>15915</v>
      </c>
      <c r="H26" s="143">
        <f>'[2]OTCHET'!H74</f>
        <v>0</v>
      </c>
      <c r="I26" s="143">
        <f>'[2]OTCHET'!I74</f>
        <v>0</v>
      </c>
      <c r="J26" s="144">
        <f>'[2]OTCHET'!J74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'[2]OTCHET'!E75</f>
        <v>0</v>
      </c>
      <c r="F27" s="148">
        <f t="shared" si="1"/>
        <v>0</v>
      </c>
      <c r="G27" s="149">
        <f>'[2]OTCHET'!G75</f>
        <v>0</v>
      </c>
      <c r="H27" s="150">
        <f>'[2]OTCHET'!H75</f>
        <v>0</v>
      </c>
      <c r="I27" s="150">
        <f>'[2]OTCHET'!I75</f>
        <v>0</v>
      </c>
      <c r="J27" s="151">
        <f>'[2]OTCHET'!J75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'[2]OTCHET'!E77</f>
        <v>0</v>
      </c>
      <c r="F28" s="156">
        <f t="shared" si="1"/>
        <v>15914</v>
      </c>
      <c r="G28" s="157">
        <f>'[2]OTCHET'!G77</f>
        <v>15914</v>
      </c>
      <c r="H28" s="158">
        <f>'[2]OTCHET'!H77</f>
        <v>0</v>
      </c>
      <c r="I28" s="158">
        <f>'[2]OTCHET'!I77</f>
        <v>0</v>
      </c>
      <c r="J28" s="159">
        <f>'[2]OTCHET'!J77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+'[2]OTCHET'!E78+'[2]OTCHET'!E79</f>
        <v>0</v>
      </c>
      <c r="F29" s="164">
        <f t="shared" si="1"/>
        <v>0</v>
      </c>
      <c r="G29" s="165">
        <f>+'[2]OTCHET'!G78+'[2]OTCHET'!G79</f>
        <v>0</v>
      </c>
      <c r="H29" s="166">
        <f>+'[2]OTCHET'!H78+'[2]OTCHET'!H79</f>
        <v>0</v>
      </c>
      <c r="I29" s="166">
        <f>+'[2]OTCHET'!I78+'[2]OTCHET'!I79</f>
        <v>0</v>
      </c>
      <c r="J29" s="167">
        <f>+'[2]OTCHET'!J78+'[2]OTCHET'!J79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'[2]OTCHET'!E90+'[2]OTCHET'!E93+'[2]OTCHET'!E94</f>
        <v>0</v>
      </c>
      <c r="F30" s="170">
        <f t="shared" si="1"/>
        <v>135881</v>
      </c>
      <c r="G30" s="171">
        <f>'[2]OTCHET'!G90+'[2]OTCHET'!G93+'[2]OTCHET'!G94</f>
        <v>135871</v>
      </c>
      <c r="H30" s="172">
        <f>'[2]OTCHET'!H90+'[2]OTCHET'!H93+'[2]OTCHET'!H94</f>
        <v>0</v>
      </c>
      <c r="I30" s="172">
        <f>'[2]OTCHET'!I90+'[2]OTCHET'!I93+'[2]OTCHET'!I94</f>
        <v>10</v>
      </c>
      <c r="J30" s="173">
        <f>'[2]OTCHET'!J90+'[2]OTCHET'!J93+'[2]OTCHET'!J94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'[2]OTCHET'!E106</f>
        <v>0</v>
      </c>
      <c r="F31" s="176">
        <f t="shared" si="1"/>
        <v>79338</v>
      </c>
      <c r="G31" s="177">
        <f>'[2]OTCHET'!G106</f>
        <v>79338</v>
      </c>
      <c r="H31" s="178">
        <f>'[2]OTCHET'!H106</f>
        <v>0</v>
      </c>
      <c r="I31" s="178">
        <f>'[2]OTCHET'!I106</f>
        <v>0</v>
      </c>
      <c r="J31" s="179">
        <f>'[2]OTCHET'!J106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'[2]OTCHET'!E110+'[2]OTCHET'!E119+'[2]OTCHET'!E135+'[2]OTCHET'!E136</f>
        <v>0</v>
      </c>
      <c r="F32" s="176">
        <f t="shared" si="1"/>
        <v>-20329</v>
      </c>
      <c r="G32" s="177">
        <f>'[2]OTCHET'!G110+'[2]OTCHET'!G119+'[2]OTCHET'!G135+'[2]OTCHET'!G136</f>
        <v>100</v>
      </c>
      <c r="H32" s="178">
        <f>'[2]OTCHET'!H110+'[2]OTCHET'!H119+'[2]OTCHET'!H135+'[2]OTCHET'!H136</f>
        <v>0</v>
      </c>
      <c r="I32" s="178">
        <f>'[2]OTCHET'!I110+'[2]OTCHET'!I119+'[2]OTCHET'!I135+'[2]OTCHET'!I136</f>
        <v>0</v>
      </c>
      <c r="J32" s="179">
        <f>'[2]OTCHET'!J110+'[2]OTCHET'!J119+'[2]OTCHET'!J135+'[2]OTCHET'!J136</f>
        <v>-20429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'[2]OTCHET'!E123</f>
        <v>0</v>
      </c>
      <c r="F33" s="128">
        <f t="shared" si="1"/>
        <v>0</v>
      </c>
      <c r="G33" s="129">
        <f>'[2]OTCHET'!G123</f>
        <v>0</v>
      </c>
      <c r="H33" s="130">
        <f>'[2]OTCHET'!H123</f>
        <v>0</v>
      </c>
      <c r="I33" s="130">
        <f>'[2]OTCHET'!I123</f>
        <v>0</v>
      </c>
      <c r="J33" s="131">
        <f>'[2]OTCHET'!J123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+'[2]OTCHET'!E137</f>
        <v>0</v>
      </c>
      <c r="F36" s="199">
        <f t="shared" si="1"/>
        <v>0</v>
      </c>
      <c r="G36" s="200">
        <f>+'[2]OTCHET'!G137</f>
        <v>0</v>
      </c>
      <c r="H36" s="201">
        <f>+'[2]OTCHET'!H137</f>
        <v>0</v>
      </c>
      <c r="I36" s="201">
        <f>+'[2]OTCHET'!I137</f>
        <v>0</v>
      </c>
      <c r="J36" s="202">
        <f>+'[2]OTCHET'!J137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'[2]OTCHET'!E140+'[2]OTCHET'!E149+'[2]OTCHET'!E158</f>
        <v>0</v>
      </c>
      <c r="F37" s="207">
        <f t="shared" si="1"/>
        <v>0</v>
      </c>
      <c r="G37" s="208">
        <f>'[2]OTCHET'!G140+'[2]OTCHET'!G149+'[2]OTCHET'!G158</f>
        <v>0</v>
      </c>
      <c r="H37" s="209">
        <f>'[2]OTCHET'!H140+'[2]OTCHET'!H149+'[2]OTCHET'!H158</f>
        <v>0</v>
      </c>
      <c r="I37" s="209">
        <f>'[2]OTCHET'!I140+'[2]OTCHET'!I149+'[2]OTCHET'!I158</f>
        <v>0</v>
      </c>
      <c r="J37" s="210">
        <f>'[2]OTCHET'!J140+'[2]OTCHET'!J149+'[2]OTCHET'!J158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952711</v>
      </c>
      <c r="G38" s="218">
        <f t="shared" si="3"/>
        <v>684055</v>
      </c>
      <c r="H38" s="219">
        <f t="shared" si="3"/>
        <v>0</v>
      </c>
      <c r="I38" s="219">
        <f t="shared" si="3"/>
        <v>15862</v>
      </c>
      <c r="J38" s="220">
        <f t="shared" si="3"/>
        <v>252794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797496</v>
      </c>
      <c r="G39" s="230">
        <f t="shared" si="4"/>
        <v>545153</v>
      </c>
      <c r="H39" s="231">
        <f t="shared" si="4"/>
        <v>0</v>
      </c>
      <c r="I39" s="231">
        <f t="shared" si="4"/>
        <v>-451</v>
      </c>
      <c r="J39" s="232">
        <f t="shared" si="4"/>
        <v>252794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'[2]OTCHET'!E187</f>
        <v>0</v>
      </c>
      <c r="F40" s="237">
        <f t="shared" si="1"/>
        <v>580260</v>
      </c>
      <c r="G40" s="238">
        <f>'[2]OTCHET'!G187</f>
        <v>507691</v>
      </c>
      <c r="H40" s="239">
        <f>'[2]OTCHET'!H187</f>
        <v>0</v>
      </c>
      <c r="I40" s="239">
        <f>'[2]OTCHET'!I187</f>
        <v>-451</v>
      </c>
      <c r="J40" s="240">
        <f>'[2]OTCHET'!J187</f>
        <v>73020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'[2]OTCHET'!E190</f>
        <v>0</v>
      </c>
      <c r="F41" s="245">
        <f t="shared" si="1"/>
        <v>40131</v>
      </c>
      <c r="G41" s="246">
        <f>'[2]OTCHET'!G190</f>
        <v>37462</v>
      </c>
      <c r="H41" s="247">
        <f>'[2]OTCHET'!H190</f>
        <v>0</v>
      </c>
      <c r="I41" s="247">
        <f>'[2]OTCHET'!I190</f>
        <v>0</v>
      </c>
      <c r="J41" s="248">
        <f>'[2]OTCHET'!J190</f>
        <v>2669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+'[2]OTCHET'!E196+'[2]OTCHET'!E204</f>
        <v>0</v>
      </c>
      <c r="F42" s="252">
        <f t="shared" si="1"/>
        <v>177105</v>
      </c>
      <c r="G42" s="253">
        <f>+'[2]OTCHET'!G196+'[2]OTCHET'!G204</f>
        <v>0</v>
      </c>
      <c r="H42" s="254">
        <f>+'[2]OTCHET'!H196+'[2]OTCHET'!H204</f>
        <v>0</v>
      </c>
      <c r="I42" s="254">
        <f>+'[2]OTCHET'!I196+'[2]OTCHET'!I204</f>
        <v>0</v>
      </c>
      <c r="J42" s="255">
        <f>+'[2]OTCHET'!J196+'[2]OTCHET'!J204</f>
        <v>177105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+'[2]OTCHET'!E205+'[2]OTCHET'!E223+'[2]OTCHET'!E271</f>
        <v>0</v>
      </c>
      <c r="F43" s="258">
        <f t="shared" si="1"/>
        <v>155215</v>
      </c>
      <c r="G43" s="259">
        <f>+'[2]OTCHET'!G205+'[2]OTCHET'!G223+'[2]OTCHET'!G271</f>
        <v>138902</v>
      </c>
      <c r="H43" s="260">
        <f>+'[2]OTCHET'!H205+'[2]OTCHET'!H223+'[2]OTCHET'!H271</f>
        <v>0</v>
      </c>
      <c r="I43" s="260">
        <f>+'[2]OTCHET'!I205+'[2]OTCHET'!I223+'[2]OTCHET'!I271</f>
        <v>16313</v>
      </c>
      <c r="J43" s="261">
        <f>+'[2]OTCHET'!J205+'[2]OTCHET'!J223+'[2]OTCHET'!J271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+'[2]OTCHET'!E227+'[2]OTCHET'!E233+'[2]OTCHET'!E236+'[2]OTCHET'!E237+'[2]OTCHET'!E238+'[2]OTCHET'!E239+'[2]OTCHET'!E240</f>
        <v>0</v>
      </c>
      <c r="F44" s="128">
        <f t="shared" si="1"/>
        <v>0</v>
      </c>
      <c r="G44" s="129">
        <f>+'[2]OTCHET'!G227+'[2]OTCHET'!G233+'[2]OTCHET'!G236+'[2]OTCHET'!G237+'[2]OTCHET'!G238+'[2]OTCHET'!G239+'[2]OTCHET'!G240</f>
        <v>0</v>
      </c>
      <c r="H44" s="130">
        <f>+'[2]OTCHET'!H227+'[2]OTCHET'!H233+'[2]OTCHET'!H236+'[2]OTCHET'!H237+'[2]OTCHET'!H238+'[2]OTCHET'!H239+'[2]OTCHET'!H240</f>
        <v>0</v>
      </c>
      <c r="I44" s="130">
        <f>+'[2]OTCHET'!I227+'[2]OTCHET'!I233+'[2]OTCHET'!I236+'[2]OTCHET'!I237+'[2]OTCHET'!I238+'[2]OTCHET'!I239+'[2]OTCHET'!I240</f>
        <v>0</v>
      </c>
      <c r="J44" s="131">
        <f>+'[2]OTCHET'!J227+'[2]OTCHET'!J233+'[2]OTCHET'!J236+'[2]OTCHET'!J237+'[2]OTCHET'!J238+'[2]OTCHET'!J239+'[2]OTCHET'!J240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+'[2]OTCHET'!E236+'[2]OTCHET'!E237+'[2]OTCHET'!E238+'[2]OTCHET'!E239+'[2]OTCHET'!E243+'[2]OTCHET'!E244+'[2]OTCHET'!E248</f>
        <v>0</v>
      </c>
      <c r="F45" s="264">
        <f t="shared" si="1"/>
        <v>0</v>
      </c>
      <c r="G45" s="265">
        <f>+'[2]OTCHET'!G236+'[2]OTCHET'!G237+'[2]OTCHET'!G238+'[2]OTCHET'!G239+'[2]OTCHET'!G243+'[2]OTCHET'!G244+'[2]OTCHET'!G248</f>
        <v>0</v>
      </c>
      <c r="H45" s="266">
        <f>+'[2]OTCHET'!H236+'[2]OTCHET'!H237+'[2]OTCHET'!H238+'[2]OTCHET'!H239+'[2]OTCHET'!H243+'[2]OTCHET'!H244+'[2]OTCHET'!H248</f>
        <v>0</v>
      </c>
      <c r="I45" s="267">
        <f>+'[2]OTCHET'!I236+'[2]OTCHET'!I237+'[2]OTCHET'!I238+'[2]OTCHET'!I239+'[2]OTCHET'!I243+'[2]OTCHET'!I244+'[2]OTCHET'!I248</f>
        <v>0</v>
      </c>
      <c r="J45" s="268">
        <f>+'[2]OTCHET'!J236+'[2]OTCHET'!J237+'[2]OTCHET'!J238+'[2]OTCHET'!J239+'[2]OTCHET'!J243+'[2]OTCHET'!J244+'[2]OTCHET'!J248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+'[2]OTCHET'!E255+'[2]OTCHET'!E256+'[2]OTCHET'!E257+'[2]OTCHET'!E258</f>
        <v>0</v>
      </c>
      <c r="F46" s="258">
        <f t="shared" si="1"/>
        <v>0</v>
      </c>
      <c r="G46" s="259">
        <f>+'[2]OTCHET'!G255+'[2]OTCHET'!G256+'[2]OTCHET'!G257+'[2]OTCHET'!G258</f>
        <v>0</v>
      </c>
      <c r="H46" s="260">
        <f>+'[2]OTCHET'!H255+'[2]OTCHET'!H256+'[2]OTCHET'!H257+'[2]OTCHET'!H258</f>
        <v>0</v>
      </c>
      <c r="I46" s="260">
        <f>+'[2]OTCHET'!I255+'[2]OTCHET'!I256+'[2]OTCHET'!I257+'[2]OTCHET'!I258</f>
        <v>0</v>
      </c>
      <c r="J46" s="261">
        <f>+'[2]OTCHET'!J255+'[2]OTCHET'!J256+'[2]OTCHET'!J257+'[2]OTCHET'!J258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+'[2]OTCHET'!E256</f>
        <v>0</v>
      </c>
      <c r="F47" s="264">
        <f t="shared" si="1"/>
        <v>0</v>
      </c>
      <c r="G47" s="265">
        <f>+'[2]OTCHET'!G256</f>
        <v>0</v>
      </c>
      <c r="H47" s="266">
        <f>+'[2]OTCHET'!H256</f>
        <v>0</v>
      </c>
      <c r="I47" s="267">
        <f>+'[2]OTCHET'!I256</f>
        <v>0</v>
      </c>
      <c r="J47" s="268">
        <f>+'[2]OTCHET'!J256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+'[2]OTCHET'!E265+'[2]OTCHET'!E269+'[2]OTCHET'!E270</f>
        <v>0</v>
      </c>
      <c r="F48" s="176">
        <f t="shared" si="1"/>
        <v>0</v>
      </c>
      <c r="G48" s="171">
        <f>+'[2]OTCHET'!G265+'[2]OTCHET'!G269+'[2]OTCHET'!G270</f>
        <v>0</v>
      </c>
      <c r="H48" s="172">
        <f>+'[2]OTCHET'!H265+'[2]OTCHET'!H269+'[2]OTCHET'!H270</f>
        <v>0</v>
      </c>
      <c r="I48" s="172">
        <f>+'[2]OTCHET'!I265+'[2]OTCHET'!I269+'[2]OTCHET'!I270</f>
        <v>0</v>
      </c>
      <c r="J48" s="173">
        <f>+'[2]OTCHET'!J265+'[2]OTCHET'!J269+'[2]OTCHET'!J270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'[2]OTCHET'!E275+'[2]OTCHET'!E276+'[2]OTCHET'!E284+'[2]OTCHET'!E287</f>
        <v>0</v>
      </c>
      <c r="F49" s="176">
        <f t="shared" si="1"/>
        <v>0</v>
      </c>
      <c r="G49" s="177">
        <f>'[2]OTCHET'!G275+'[2]OTCHET'!G276+'[2]OTCHET'!G284+'[2]OTCHET'!G287</f>
        <v>0</v>
      </c>
      <c r="H49" s="178">
        <f>'[2]OTCHET'!H275+'[2]OTCHET'!H276+'[2]OTCHET'!H284+'[2]OTCHET'!H287</f>
        <v>0</v>
      </c>
      <c r="I49" s="178">
        <f>'[2]OTCHET'!I275+'[2]OTCHET'!I276+'[2]OTCHET'!I284+'[2]OTCHET'!I287</f>
        <v>0</v>
      </c>
      <c r="J49" s="179">
        <f>'[2]OTCHET'!J275+'[2]OTCHET'!J276+'[2]OTCHET'!J284+'[2]OTCHET'!J287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+'[2]OTCHET'!E288</f>
        <v>0</v>
      </c>
      <c r="F50" s="176">
        <f t="shared" si="1"/>
        <v>0</v>
      </c>
      <c r="G50" s="177">
        <f>+'[2]OTCHET'!G288</f>
        <v>0</v>
      </c>
      <c r="H50" s="178">
        <f>+'[2]OTCHET'!H288</f>
        <v>0</v>
      </c>
      <c r="I50" s="178">
        <f>+'[2]OTCHET'!I288</f>
        <v>0</v>
      </c>
      <c r="J50" s="179">
        <f>+'[2]OTCHET'!J288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+'[2]OTCHET'!E272</f>
        <v>0</v>
      </c>
      <c r="F51" s="128">
        <f>+G51+H51+I51+J51</f>
        <v>0</v>
      </c>
      <c r="G51" s="129">
        <f>+'[2]OTCHET'!G272</f>
        <v>0</v>
      </c>
      <c r="H51" s="130">
        <f>+'[2]OTCHET'!H272</f>
        <v>0</v>
      </c>
      <c r="I51" s="130">
        <f>+'[2]OTCHET'!I272</f>
        <v>0</v>
      </c>
      <c r="J51" s="131">
        <f>+'[2]OTCHET'!J272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+'[2]OTCHET'!E293</f>
        <v>0</v>
      </c>
      <c r="F52" s="128">
        <f t="shared" si="1"/>
        <v>0</v>
      </c>
      <c r="G52" s="129">
        <f>+'[2]OTCHET'!G293</f>
        <v>0</v>
      </c>
      <c r="H52" s="130">
        <f>+'[2]OTCHET'!H293</f>
        <v>0</v>
      </c>
      <c r="I52" s="130">
        <f>+'[2]OTCHET'!I293</f>
        <v>0</v>
      </c>
      <c r="J52" s="131">
        <f>+'[2]OTCHET'!J293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'[2]OTCHET'!E294</f>
        <v>0</v>
      </c>
      <c r="F53" s="275">
        <f t="shared" si="1"/>
        <v>0</v>
      </c>
      <c r="G53" s="276">
        <f>'[2]OTCHET'!G294</f>
        <v>0</v>
      </c>
      <c r="H53" s="277">
        <f>'[2]OTCHET'!H294</f>
        <v>0</v>
      </c>
      <c r="I53" s="277">
        <f>'[2]OTCHET'!I294</f>
        <v>0</v>
      </c>
      <c r="J53" s="278">
        <f>'[2]OTCHET'!J294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'[2]OTCHET'!E296</f>
        <v>0</v>
      </c>
      <c r="F54" s="283">
        <f t="shared" si="1"/>
        <v>0</v>
      </c>
      <c r="G54" s="284">
        <f>'[2]OTCHET'!G296</f>
        <v>0</v>
      </c>
      <c r="H54" s="285">
        <f>'[2]OTCHET'!H296</f>
        <v>0</v>
      </c>
      <c r="I54" s="285">
        <f>'[2]OTCHET'!I296</f>
        <v>0</v>
      </c>
      <c r="J54" s="286">
        <f>'[2]OTCHET'!J296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+'[2]OTCHET'!E297</f>
        <v>0</v>
      </c>
      <c r="F55" s="292">
        <f t="shared" si="1"/>
        <v>0</v>
      </c>
      <c r="G55" s="293">
        <f>+'[2]OTCHET'!G297</f>
        <v>0</v>
      </c>
      <c r="H55" s="294">
        <f>+'[2]OTCHET'!H297</f>
        <v>0</v>
      </c>
      <c r="I55" s="294">
        <f>+'[2]OTCHET'!I297</f>
        <v>0</v>
      </c>
      <c r="J55" s="295">
        <f>+'[2]OTCHET'!J297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538543</v>
      </c>
      <c r="G56" s="302">
        <f t="shared" si="5"/>
        <v>285749</v>
      </c>
      <c r="H56" s="303">
        <f t="shared" si="5"/>
        <v>0</v>
      </c>
      <c r="I56" s="304">
        <f t="shared" si="5"/>
        <v>0</v>
      </c>
      <c r="J56" s="305">
        <f t="shared" si="5"/>
        <v>252794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+'[2]OTCHET'!E361+'[2]OTCHET'!E375+'[2]OTCHET'!E388</f>
        <v>0</v>
      </c>
      <c r="F57" s="307">
        <f t="shared" si="1"/>
        <v>0</v>
      </c>
      <c r="G57" s="308">
        <f>+'[2]OTCHET'!G361+'[2]OTCHET'!G375+'[2]OTCHET'!G388</f>
        <v>0</v>
      </c>
      <c r="H57" s="309">
        <f>+'[2]OTCHET'!H361+'[2]OTCHET'!H375+'[2]OTCHET'!H388</f>
        <v>0</v>
      </c>
      <c r="I57" s="309">
        <f>+'[2]OTCHET'!I361+'[2]OTCHET'!I375+'[2]OTCHET'!I388</f>
        <v>0</v>
      </c>
      <c r="J57" s="310">
        <f>+'[2]OTCHET'!J361+'[2]OTCHET'!J375+'[2]OTCHET'!J388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12">
        <f t="shared" si="1"/>
        <v>285749</v>
      </c>
      <c r="G58" s="313">
        <f>+'[2]OTCHET'!G383+'[2]OTCHET'!G391+'[2]OTCHET'!G396+'[2]OTCHET'!G399+'[2]OTCHET'!G402+'[2]OTCHET'!G405+'[2]OTCHET'!G406+'[2]OTCHET'!G409+'[2]OTCHET'!G422+'[2]OTCHET'!G423+'[2]OTCHET'!G424+'[2]OTCHET'!G425+'[2]OTCHET'!G426</f>
        <v>285749</v>
      </c>
      <c r="H58" s="314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14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15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+'[2]OTCHET'!E422+'[2]OTCHET'!E423+'[2]OTCHET'!E424+'[2]OTCHET'!E425+'[2]OTCHET'!E426</f>
        <v>0</v>
      </c>
      <c r="F59" s="317">
        <f t="shared" si="1"/>
        <v>0</v>
      </c>
      <c r="G59" s="318">
        <f>+'[2]OTCHET'!G422+'[2]OTCHET'!G423+'[2]OTCHET'!G424+'[2]OTCHET'!G425+'[2]OTCHET'!G426</f>
        <v>0</v>
      </c>
      <c r="H59" s="319">
        <f>+'[2]OTCHET'!H422+'[2]OTCHET'!H423+'[2]OTCHET'!H424+'[2]OTCHET'!H425+'[2]OTCHET'!H426</f>
        <v>0</v>
      </c>
      <c r="I59" s="319">
        <f>+'[2]OTCHET'!I422+'[2]OTCHET'!I423+'[2]OTCHET'!I424+'[2]OTCHET'!I425+'[2]OTCHET'!I426</f>
        <v>0</v>
      </c>
      <c r="J59" s="320">
        <f>+'[2]OTCHET'!J422+'[2]OTCHET'!J423+'[2]OTCHET'!J424+'[2]OTCHET'!J425+'[2]OTCHET'!J426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'[2]OTCHET'!E405</f>
        <v>0</v>
      </c>
      <c r="F60" s="324">
        <f t="shared" si="1"/>
        <v>0</v>
      </c>
      <c r="G60" s="325">
        <f>'[2]OTCHET'!G405</f>
        <v>0</v>
      </c>
      <c r="H60" s="326">
        <f>'[2]OTCHET'!H405</f>
        <v>0</v>
      </c>
      <c r="I60" s="326">
        <f>'[2]OTCHET'!I405</f>
        <v>0</v>
      </c>
      <c r="J60" s="327">
        <f>'[2]OTCHET'!J405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'[2]OTCHET'!E412</f>
        <v>0</v>
      </c>
      <c r="F62" s="207">
        <f t="shared" si="1"/>
        <v>252794</v>
      </c>
      <c r="G62" s="208">
        <f>'[2]OTCHET'!G412</f>
        <v>0</v>
      </c>
      <c r="H62" s="209">
        <f>'[2]OTCHET'!H412</f>
        <v>0</v>
      </c>
      <c r="I62" s="209">
        <f>'[2]OTCHET'!I412</f>
        <v>0</v>
      </c>
      <c r="J62" s="210">
        <f>'[2]OTCHET'!J412</f>
        <v>252794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+'[2]OTCHET'!E249</f>
        <v>0</v>
      </c>
      <c r="F63" s="336">
        <f t="shared" si="1"/>
        <v>0</v>
      </c>
      <c r="G63" s="337">
        <f>+'[2]OTCHET'!G249</f>
        <v>0</v>
      </c>
      <c r="H63" s="338">
        <f>+'[2]OTCHET'!H249</f>
        <v>0</v>
      </c>
      <c r="I63" s="338">
        <f>+'[2]OTCHET'!I249</f>
        <v>0</v>
      </c>
      <c r="J63" s="339">
        <f>+'[2]OTCHET'!J249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-203363</v>
      </c>
      <c r="G64" s="345">
        <f t="shared" si="6"/>
        <v>-167082</v>
      </c>
      <c r="H64" s="346">
        <f t="shared" si="6"/>
        <v>0</v>
      </c>
      <c r="I64" s="346">
        <f t="shared" si="6"/>
        <v>-15852</v>
      </c>
      <c r="J64" s="347">
        <f t="shared" si="6"/>
        <v>-20429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203363</v>
      </c>
      <c r="G66" s="357">
        <f aca="true" t="shared" si="8" ref="G66:L66">SUM(+G68+G76+G77+G84+G85+G86+G89+G90+G91+G92+G93+G94+G95)</f>
        <v>167082</v>
      </c>
      <c r="H66" s="358">
        <f>SUM(+H68+H76+H77+H84+H85+H86+H89+H90+H91+H92+H93+H94+H95)</f>
        <v>0</v>
      </c>
      <c r="I66" s="358">
        <f>SUM(+I68+I76+I77+I84+I85+I86+I89+I90+I91+I92+I93+I94+I95)</f>
        <v>15852</v>
      </c>
      <c r="J66" s="359">
        <f>SUM(+J68+J76+J77+J84+J85+J86+J89+J90+J91+J92+J93+J94+J95)</f>
        <v>20429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+'[2]OTCHET'!E482+'[2]OTCHET'!E483+'[2]OTCHET'!E486+'[2]OTCHET'!E487+'[2]OTCHET'!E490+'[2]OTCHET'!E491+'[2]OTCHET'!E495</f>
        <v>0</v>
      </c>
      <c r="F69" s="375">
        <f t="shared" si="1"/>
        <v>0</v>
      </c>
      <c r="G69" s="376">
        <f>+'[2]OTCHET'!G482+'[2]OTCHET'!G483+'[2]OTCHET'!G486+'[2]OTCHET'!G487+'[2]OTCHET'!G490+'[2]OTCHET'!G491+'[2]OTCHET'!G495</f>
        <v>0</v>
      </c>
      <c r="H69" s="377">
        <f>+'[2]OTCHET'!H482+'[2]OTCHET'!H483+'[2]OTCHET'!H486+'[2]OTCHET'!H487+'[2]OTCHET'!H490+'[2]OTCHET'!H491+'[2]OTCHET'!H495</f>
        <v>0</v>
      </c>
      <c r="I69" s="377">
        <f>+'[2]OTCHET'!I482+'[2]OTCHET'!I483+'[2]OTCHET'!I486+'[2]OTCHET'!I487+'[2]OTCHET'!I490+'[2]OTCHET'!I491+'[2]OTCHET'!I495</f>
        <v>0</v>
      </c>
      <c r="J69" s="378">
        <f>+'[2]OTCHET'!J482+'[2]OTCHET'!J483+'[2]OTCHET'!J486+'[2]OTCHET'!J487+'[2]OTCHET'!J490+'[2]OTCHET'!J491+'[2]OTCHET'!J495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+'[2]OTCHET'!E484+'[2]OTCHET'!E485+'[2]OTCHET'!E488+'[2]OTCHET'!E489+'[2]OTCHET'!E492+'[2]OTCHET'!E493+'[2]OTCHET'!E494+'[2]OTCHET'!E496</f>
        <v>0</v>
      </c>
      <c r="F70" s="383">
        <f t="shared" si="1"/>
        <v>0</v>
      </c>
      <c r="G70" s="384">
        <f>+'[2]OTCHET'!G484+'[2]OTCHET'!G485+'[2]OTCHET'!G488+'[2]OTCHET'!G489+'[2]OTCHET'!G492+'[2]OTCHET'!G493+'[2]OTCHET'!G494+'[2]OTCHET'!G496</f>
        <v>0</v>
      </c>
      <c r="H70" s="385">
        <f>+'[2]OTCHET'!H484+'[2]OTCHET'!H485+'[2]OTCHET'!H488+'[2]OTCHET'!H489+'[2]OTCHET'!H492+'[2]OTCHET'!H493+'[2]OTCHET'!H494+'[2]OTCHET'!H496</f>
        <v>0</v>
      </c>
      <c r="I70" s="385">
        <f>+'[2]OTCHET'!I484+'[2]OTCHET'!I485+'[2]OTCHET'!I488+'[2]OTCHET'!I489+'[2]OTCHET'!I492+'[2]OTCHET'!I493+'[2]OTCHET'!I494+'[2]OTCHET'!I496</f>
        <v>0</v>
      </c>
      <c r="J70" s="386">
        <f>+'[2]OTCHET'!J484+'[2]OTCHET'!J485+'[2]OTCHET'!J488+'[2]OTCHET'!J489+'[2]OTCHET'!J492+'[2]OTCHET'!J493+'[2]OTCHET'!J494+'[2]OTCHET'!J496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+'[2]OTCHET'!E497</f>
        <v>0</v>
      </c>
      <c r="F71" s="383">
        <f t="shared" si="1"/>
        <v>0</v>
      </c>
      <c r="G71" s="384">
        <f>+'[2]OTCHET'!G497</f>
        <v>0</v>
      </c>
      <c r="H71" s="385">
        <f>+'[2]OTCHET'!H497</f>
        <v>0</v>
      </c>
      <c r="I71" s="385">
        <f>+'[2]OTCHET'!I497</f>
        <v>0</v>
      </c>
      <c r="J71" s="386">
        <f>+'[2]OTCHET'!J497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+'[2]OTCHET'!E502</f>
        <v>0</v>
      </c>
      <c r="F72" s="383">
        <f t="shared" si="1"/>
        <v>0</v>
      </c>
      <c r="G72" s="384">
        <f>+'[2]OTCHET'!G502</f>
        <v>0</v>
      </c>
      <c r="H72" s="385">
        <f>+'[2]OTCHET'!H502</f>
        <v>0</v>
      </c>
      <c r="I72" s="385">
        <f>+'[2]OTCHET'!I502</f>
        <v>0</v>
      </c>
      <c r="J72" s="386">
        <f>+'[2]OTCHET'!J502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+'[2]OTCHET'!E542</f>
        <v>0</v>
      </c>
      <c r="F73" s="383">
        <f t="shared" si="1"/>
        <v>0</v>
      </c>
      <c r="G73" s="384">
        <f>+'[2]OTCHET'!G542</f>
        <v>0</v>
      </c>
      <c r="H73" s="385">
        <f>+'[2]OTCHET'!H542</f>
        <v>0</v>
      </c>
      <c r="I73" s="385">
        <f>+'[2]OTCHET'!I542</f>
        <v>0</v>
      </c>
      <c r="J73" s="386">
        <f>+'[2]OTCHET'!J542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+'[2]OTCHET'!E581+'[2]OTCHET'!E582</f>
        <v>0</v>
      </c>
      <c r="F74" s="383">
        <f t="shared" si="1"/>
        <v>0</v>
      </c>
      <c r="G74" s="384">
        <f>+'[2]OTCHET'!G581+'[2]OTCHET'!G582</f>
        <v>0</v>
      </c>
      <c r="H74" s="385">
        <f>+'[2]OTCHET'!H581+'[2]OTCHET'!H582</f>
        <v>0</v>
      </c>
      <c r="I74" s="385">
        <f>+'[2]OTCHET'!I581+'[2]OTCHET'!I582</f>
        <v>0</v>
      </c>
      <c r="J74" s="386">
        <f>+'[2]OTCHET'!J581+'[2]OTCHET'!J582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+'[2]OTCHET'!E583+'[2]OTCHET'!E584+'[2]OTCHET'!E585</f>
        <v>0</v>
      </c>
      <c r="F75" s="390">
        <f t="shared" si="1"/>
        <v>0</v>
      </c>
      <c r="G75" s="391">
        <f>+'[2]OTCHET'!G583+'[2]OTCHET'!G584+'[2]OTCHET'!G585</f>
        <v>0</v>
      </c>
      <c r="H75" s="392">
        <f>+'[2]OTCHET'!H583+'[2]OTCHET'!H584+'[2]OTCHET'!H585</f>
        <v>0</v>
      </c>
      <c r="I75" s="392">
        <f>+'[2]OTCHET'!I583+'[2]OTCHET'!I584+'[2]OTCHET'!I585</f>
        <v>0</v>
      </c>
      <c r="J75" s="393">
        <f>+'[2]OTCHET'!J583+'[2]OTCHET'!J584+'[2]OTCHET'!J585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'[2]OTCHET'!E461</f>
        <v>0</v>
      </c>
      <c r="F76" s="307">
        <f t="shared" si="1"/>
        <v>0</v>
      </c>
      <c r="G76" s="308">
        <f>'[2]OTCHET'!G461</f>
        <v>0</v>
      </c>
      <c r="H76" s="309">
        <f>'[2]OTCHET'!H461</f>
        <v>0</v>
      </c>
      <c r="I76" s="309">
        <f>'[2]OTCHET'!I461</f>
        <v>0</v>
      </c>
      <c r="J76" s="310">
        <f>'[2]OTCHET'!J461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+'[2]OTCHET'!E466+'[2]OTCHET'!E469</f>
        <v>0</v>
      </c>
      <c r="F78" s="375">
        <f t="shared" si="1"/>
        <v>0</v>
      </c>
      <c r="G78" s="376">
        <f>+'[2]OTCHET'!G466+'[2]OTCHET'!G469</f>
        <v>0</v>
      </c>
      <c r="H78" s="377">
        <f>+'[2]OTCHET'!H466+'[2]OTCHET'!H469</f>
        <v>0</v>
      </c>
      <c r="I78" s="377">
        <f>+'[2]OTCHET'!I466+'[2]OTCHET'!I469</f>
        <v>0</v>
      </c>
      <c r="J78" s="378">
        <f>+'[2]OTCHET'!J466+'[2]OTCHET'!J469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+'[2]OTCHET'!E467+'[2]OTCHET'!E470</f>
        <v>0</v>
      </c>
      <c r="F79" s="383">
        <f t="shared" si="1"/>
        <v>0</v>
      </c>
      <c r="G79" s="384">
        <f>+'[2]OTCHET'!G467+'[2]OTCHET'!G470</f>
        <v>0</v>
      </c>
      <c r="H79" s="385">
        <f>+'[2]OTCHET'!H467+'[2]OTCHET'!H470</f>
        <v>0</v>
      </c>
      <c r="I79" s="385">
        <f>+'[2]OTCHET'!I467+'[2]OTCHET'!I470</f>
        <v>0</v>
      </c>
      <c r="J79" s="386">
        <f>+'[2]OTCHET'!J467+'[2]OTCHET'!J470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'[2]OTCHET'!E471</f>
        <v>0</v>
      </c>
      <c r="F80" s="383">
        <f t="shared" si="1"/>
        <v>0</v>
      </c>
      <c r="G80" s="384">
        <f>'[2]OTCHET'!G471</f>
        <v>0</v>
      </c>
      <c r="H80" s="385">
        <f>'[2]OTCHET'!H471</f>
        <v>0</v>
      </c>
      <c r="I80" s="385">
        <f>'[2]OTCHET'!I471</f>
        <v>0</v>
      </c>
      <c r="J80" s="386">
        <f>'[2]OTCHET'!J471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+'[2]OTCHET'!E479</f>
        <v>0</v>
      </c>
      <c r="F82" s="383">
        <f t="shared" si="1"/>
        <v>0</v>
      </c>
      <c r="G82" s="384">
        <f>+'[2]OTCHET'!G479</f>
        <v>0</v>
      </c>
      <c r="H82" s="385">
        <f>+'[2]OTCHET'!H479</f>
        <v>0</v>
      </c>
      <c r="I82" s="385">
        <f>+'[2]OTCHET'!I479</f>
        <v>0</v>
      </c>
      <c r="J82" s="386">
        <f>+'[2]OTCHET'!J479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+'[2]OTCHET'!E480</f>
        <v>0</v>
      </c>
      <c r="F83" s="390">
        <f t="shared" si="1"/>
        <v>0</v>
      </c>
      <c r="G83" s="391">
        <f>+'[2]OTCHET'!G480</f>
        <v>0</v>
      </c>
      <c r="H83" s="392">
        <f>+'[2]OTCHET'!H480</f>
        <v>0</v>
      </c>
      <c r="I83" s="392">
        <f>+'[2]OTCHET'!I480</f>
        <v>0</v>
      </c>
      <c r="J83" s="393">
        <f>+'[2]OTCHET'!J480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'[2]OTCHET'!E535</f>
        <v>0</v>
      </c>
      <c r="F84" s="307">
        <f t="shared" si="1"/>
        <v>0</v>
      </c>
      <c r="G84" s="308">
        <f>'[2]OTCHET'!G535</f>
        <v>0</v>
      </c>
      <c r="H84" s="309">
        <f>'[2]OTCHET'!H535</f>
        <v>0</v>
      </c>
      <c r="I84" s="309">
        <f>'[2]OTCHET'!I535</f>
        <v>0</v>
      </c>
      <c r="J84" s="310">
        <f>'[2]OTCHET'!J535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'[2]OTCHET'!E536</f>
        <v>0</v>
      </c>
      <c r="F85" s="312">
        <f t="shared" si="1"/>
        <v>0</v>
      </c>
      <c r="G85" s="313">
        <f>'[2]OTCHET'!G536</f>
        <v>0</v>
      </c>
      <c r="H85" s="314">
        <f>'[2]OTCHET'!H536</f>
        <v>0</v>
      </c>
      <c r="I85" s="314">
        <f>'[2]OTCHET'!I536</f>
        <v>0</v>
      </c>
      <c r="J85" s="315">
        <f>'[2]OTCHET'!J536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203365</v>
      </c>
      <c r="G86" s="318">
        <f aca="true" t="shared" si="11" ref="G86:M86">+G87+G88</f>
        <v>182547</v>
      </c>
      <c r="H86" s="319">
        <f>+H87+H88</f>
        <v>0</v>
      </c>
      <c r="I86" s="319">
        <f>+I87+I88</f>
        <v>389</v>
      </c>
      <c r="J86" s="320">
        <f>+J87+J88</f>
        <v>20429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+'[2]OTCHET'!E503+'[2]OTCHET'!E512+'[2]OTCHET'!E516+'[2]OTCHET'!E543</f>
        <v>0</v>
      </c>
      <c r="F87" s="375">
        <f t="shared" si="1"/>
        <v>0</v>
      </c>
      <c r="G87" s="376">
        <f>+'[2]OTCHET'!G503+'[2]OTCHET'!G512+'[2]OTCHET'!G516+'[2]OTCHET'!G543</f>
        <v>0</v>
      </c>
      <c r="H87" s="377">
        <f>+'[2]OTCHET'!H503+'[2]OTCHET'!H512+'[2]OTCHET'!H516+'[2]OTCHET'!H543</f>
        <v>0</v>
      </c>
      <c r="I87" s="377">
        <f>+'[2]OTCHET'!I503+'[2]OTCHET'!I512+'[2]OTCHET'!I516+'[2]OTCHET'!I543</f>
        <v>0</v>
      </c>
      <c r="J87" s="378">
        <f>+'[2]OTCHET'!J503+'[2]OTCHET'!J512+'[2]OTCHET'!J516+'[2]OTCHET'!J543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+'[2]OTCHET'!E521+'[2]OTCHET'!E524+'[2]OTCHET'!E544</f>
        <v>0</v>
      </c>
      <c r="F88" s="390">
        <f t="shared" si="1"/>
        <v>203365</v>
      </c>
      <c r="G88" s="391">
        <f>+'[2]OTCHET'!G521+'[2]OTCHET'!G524+'[2]OTCHET'!G544</f>
        <v>182547</v>
      </c>
      <c r="H88" s="392">
        <f>+'[2]OTCHET'!H521+'[2]OTCHET'!H524+'[2]OTCHET'!H544</f>
        <v>0</v>
      </c>
      <c r="I88" s="392">
        <f>+'[2]OTCHET'!I521+'[2]OTCHET'!I524+'[2]OTCHET'!I544</f>
        <v>389</v>
      </c>
      <c r="J88" s="393">
        <f>+'[2]OTCHET'!J521+'[2]OTCHET'!J524+'[2]OTCHET'!J544</f>
        <v>20429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'[2]OTCHET'!E531</f>
        <v>0</v>
      </c>
      <c r="F89" s="307">
        <f aca="true" t="shared" si="12" ref="F89:F96">+G89+H89+I89+J89</f>
        <v>0</v>
      </c>
      <c r="G89" s="308">
        <f>'[2]OTCHET'!G531</f>
        <v>0</v>
      </c>
      <c r="H89" s="309">
        <f>'[2]OTCHET'!H531</f>
        <v>0</v>
      </c>
      <c r="I89" s="309">
        <f>'[2]OTCHET'!I531</f>
        <v>0</v>
      </c>
      <c r="J89" s="310">
        <f>'[2]OTCHET'!J531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+'[2]OTCHET'!E567+'[2]OTCHET'!E568+'[2]OTCHET'!E569+'[2]OTCHET'!E570+'[2]OTCHET'!E571+'[2]OTCHET'!E572</f>
        <v>0</v>
      </c>
      <c r="F90" s="312">
        <f t="shared" si="12"/>
        <v>0</v>
      </c>
      <c r="G90" s="313">
        <f>+'[2]OTCHET'!G567+'[2]OTCHET'!G568+'[2]OTCHET'!G569+'[2]OTCHET'!G570+'[2]OTCHET'!G571+'[2]OTCHET'!G572</f>
        <v>0</v>
      </c>
      <c r="H90" s="314">
        <f>+'[2]OTCHET'!H567+'[2]OTCHET'!H568+'[2]OTCHET'!H569+'[2]OTCHET'!H570+'[2]OTCHET'!H571+'[2]OTCHET'!H572</f>
        <v>0</v>
      </c>
      <c r="I90" s="314">
        <f>+'[2]OTCHET'!I567+'[2]OTCHET'!I568+'[2]OTCHET'!I569+'[2]OTCHET'!I570+'[2]OTCHET'!I571+'[2]OTCHET'!I572</f>
        <v>0</v>
      </c>
      <c r="J90" s="315">
        <f>+'[2]OTCHET'!J567+'[2]OTCHET'!J568+'[2]OTCHET'!J569+'[2]OTCHET'!J570+'[2]OTCHET'!J571+'[2]OTCHET'!J572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+'[2]OTCHET'!E573+'[2]OTCHET'!E574+'[2]OTCHET'!E575+'[2]OTCHET'!E576+'[2]OTCHET'!E577+'[2]OTCHET'!E578+'[2]OTCHET'!E579</f>
        <v>0</v>
      </c>
      <c r="F91" s="176">
        <f t="shared" si="12"/>
        <v>-2</v>
      </c>
      <c r="G91" s="177">
        <f>+'[2]OTCHET'!G573+'[2]OTCHET'!G574+'[2]OTCHET'!G575+'[2]OTCHET'!G576+'[2]OTCHET'!G577+'[2]OTCHET'!G578+'[2]OTCHET'!G579</f>
        <v>0</v>
      </c>
      <c r="H91" s="178">
        <f>+'[2]OTCHET'!H573+'[2]OTCHET'!H574+'[2]OTCHET'!H575+'[2]OTCHET'!H576+'[2]OTCHET'!H577+'[2]OTCHET'!H578+'[2]OTCHET'!H579</f>
        <v>0</v>
      </c>
      <c r="I91" s="178">
        <f>+'[2]OTCHET'!I573+'[2]OTCHET'!I574+'[2]OTCHET'!I575+'[2]OTCHET'!I576+'[2]OTCHET'!I577+'[2]OTCHET'!I578+'[2]OTCHET'!I579</f>
        <v>-2</v>
      </c>
      <c r="J91" s="179">
        <f>+'[2]OTCHET'!J573+'[2]OTCHET'!J574+'[2]OTCHET'!J575+'[2]OTCHET'!J576+'[2]OTCHET'!J577+'[2]OTCHET'!J578+'[2]OTCHET'!J579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+'[2]OTCHET'!E580</f>
        <v>0</v>
      </c>
      <c r="F92" s="176">
        <f t="shared" si="12"/>
        <v>0</v>
      </c>
      <c r="G92" s="177">
        <f>+'[2]OTCHET'!G580</f>
        <v>0</v>
      </c>
      <c r="H92" s="178">
        <f>+'[2]OTCHET'!H580</f>
        <v>0</v>
      </c>
      <c r="I92" s="178">
        <f>+'[2]OTCHET'!I580</f>
        <v>0</v>
      </c>
      <c r="J92" s="179">
        <f>+'[2]OTCHET'!J580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+'[2]OTCHET'!E587+'[2]OTCHET'!E588</f>
        <v>0</v>
      </c>
      <c r="F93" s="176">
        <f t="shared" si="12"/>
        <v>0</v>
      </c>
      <c r="G93" s="177">
        <f>+'[2]OTCHET'!G587+'[2]OTCHET'!G588</f>
        <v>0</v>
      </c>
      <c r="H93" s="178">
        <f>+'[2]OTCHET'!H587+'[2]OTCHET'!H588</f>
        <v>0</v>
      </c>
      <c r="I93" s="178">
        <f>+'[2]OTCHET'!I587+'[2]OTCHET'!I588</f>
        <v>0</v>
      </c>
      <c r="J93" s="179">
        <f>+'[2]OTCHET'!J587+'[2]OTCHET'!J588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+'[2]OTCHET'!E589+'[2]OTCHET'!E590</f>
        <v>0</v>
      </c>
      <c r="F94" s="176">
        <f t="shared" si="12"/>
        <v>0</v>
      </c>
      <c r="G94" s="177">
        <f>+'[2]OTCHET'!G589+'[2]OTCHET'!G590</f>
        <v>0</v>
      </c>
      <c r="H94" s="178">
        <f>+'[2]OTCHET'!H589+'[2]OTCHET'!H590</f>
        <v>0</v>
      </c>
      <c r="I94" s="178">
        <f>+'[2]OTCHET'!I589+'[2]OTCHET'!I590</f>
        <v>0</v>
      </c>
      <c r="J94" s="179">
        <f>+'[2]OTCHET'!J589+'[2]OTCHET'!J590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'[2]OTCHET'!E591</f>
        <v>0</v>
      </c>
      <c r="F95" s="128">
        <f t="shared" si="12"/>
        <v>0</v>
      </c>
      <c r="G95" s="129">
        <f>'[2]OTCHET'!G591</f>
        <v>-15465</v>
      </c>
      <c r="H95" s="130">
        <f>'[2]OTCHET'!H591</f>
        <v>0</v>
      </c>
      <c r="I95" s="130">
        <f>'[2]OTCHET'!I591</f>
        <v>15465</v>
      </c>
      <c r="J95" s="131">
        <f>'[2]OTCHET'!J591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+'[2]OTCHET'!E594</f>
        <v>0</v>
      </c>
      <c r="F96" s="404">
        <f t="shared" si="12"/>
        <v>0</v>
      </c>
      <c r="G96" s="405">
        <f>+'[2]OTCHET'!G594</f>
        <v>0</v>
      </c>
      <c r="H96" s="406">
        <f>+'[2]OTCHET'!H594</f>
        <v>0</v>
      </c>
      <c r="I96" s="406">
        <f>+'[2]OTCHET'!I594</f>
        <v>0</v>
      </c>
      <c r="J96" s="407">
        <f>+'[2]OTCHET'!J594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+'[2]OTCHET'!H605</f>
        <v>riosvbs@unacs.bg</v>
      </c>
      <c r="C107" s="429"/>
      <c r="D107" s="429"/>
      <c r="E107" s="434"/>
      <c r="F107" s="19"/>
      <c r="G107" s="435" t="str">
        <f>+'[2]OTCHET'!E605</f>
        <v>056/813202</v>
      </c>
      <c r="H107" s="435">
        <f>+'[2]OTCHET'!F605</f>
        <v>0</v>
      </c>
      <c r="I107" s="436"/>
      <c r="J107" s="437">
        <f>+'[2]OTCHET'!B605</f>
        <v>45141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+'[2]OTCHET'!D603</f>
        <v>Валентин Косев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+'[2]OTCHET'!G600</f>
        <v>Валентин Косев</v>
      </c>
      <c r="F114" s="448"/>
      <c r="G114" s="453"/>
      <c r="H114" s="3"/>
      <c r="I114" s="448" t="str">
        <f>+'[2]OTCHET'!G603</f>
        <v>Павел Маринов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52" operator="between" stopIfTrue="1">
      <formula>1000000000000</formula>
      <formula>9999999999999990</formula>
    </cfRule>
    <cfRule type="cellIs" priority="7" dxfId="53" operator="between" stopIfTrue="1">
      <formula>10000000000</formula>
      <formula>999999999999</formula>
    </cfRule>
    <cfRule type="cellIs" priority="8" dxfId="54" operator="between" stopIfTrue="1">
      <formula>1000000</formula>
      <formula>99999999</formula>
    </cfRule>
    <cfRule type="cellIs" priority="9" dxfId="5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 VA. Vasileva</dc:creator>
  <cp:keywords/>
  <dc:description/>
  <cp:lastModifiedBy>Albena VA. Vasileva</cp:lastModifiedBy>
  <dcterms:created xsi:type="dcterms:W3CDTF">2023-11-01T13:24:15Z</dcterms:created>
  <dcterms:modified xsi:type="dcterms:W3CDTF">2023-11-01T13:25:24Z</dcterms:modified>
  <cp:category/>
  <cp:version/>
  <cp:contentType/>
  <cp:contentStatus/>
</cp:coreProperties>
</file>